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お仕事フォルダ\クラウドテック案件\ビーイング\01_インボイス対応\出力帳票\"/>
    </mc:Choice>
  </mc:AlternateContent>
  <xr:revisionPtr revIDLastSave="0" documentId="8_{E96203B8-2F92-45EE-87B6-AD40B3D27767}" xr6:coauthVersionLast="47" xr6:coauthVersionMax="47" xr10:uidLastSave="{00000000-0000-0000-0000-000000000000}"/>
  <bookViews>
    <workbookView xWindow="-120" yWindow="-120" windowWidth="29040" windowHeight="15720" firstSheet="1" activeTab="4" xr2:uid="{00000000-000D-0000-FFFF-FFFF00000000}"/>
  </bookViews>
  <sheets>
    <sheet name="DATA" sheetId="25" state="veryHidden" r:id="rId1"/>
    <sheet name="簡易縦" sheetId="5" r:id="rId2"/>
    <sheet name="簡易縦_2頁目以降" sheetId="21" r:id="rId3"/>
    <sheet name="簡易縦明細" sheetId="6" r:id="rId4"/>
    <sheet name="簡易横" sheetId="7" r:id="rId5"/>
    <sheet name="簡易横_2頁目以降" sheetId="22" r:id="rId6"/>
    <sheet name="簡易横明細" sheetId="11" r:id="rId7"/>
  </sheets>
  <definedNames>
    <definedName name="Biko">DATA!$D$20</definedName>
    <definedName name="Biko_Text">DATA!$E$20</definedName>
    <definedName name="Daihyosyamei">DATA!$D$26</definedName>
    <definedName name="Daihyosyamei_Text">DATA!$E$25</definedName>
    <definedName name="DispHyojunRate">DATA!$C$40</definedName>
    <definedName name="DispHyojunRate_Text">DATA!$E$40</definedName>
    <definedName name="DispHyojunZei_Text">DATA!$H$40</definedName>
    <definedName name="DispKeigenRate">DATA!$C$38</definedName>
    <definedName name="DispKeigenRate_Text">DATA!$E$38</definedName>
    <definedName name="DispKeigenZei_Text">DATA!$H$38</definedName>
    <definedName name="DispShohizeiRate">DATA!$C$14</definedName>
    <definedName name="FaxNo">DATA!$D$30</definedName>
    <definedName name="FaxNo_Text">DATA!$E$30</definedName>
    <definedName name="FurikomiTesuryo">DATA!$D$15</definedName>
    <definedName name="GokeiSiharaiNo">DATA!$D$3</definedName>
    <definedName name="HyojunObjTotal">DATA!$D$40</definedName>
    <definedName name="HyojunObjTotal_Text">DATA!$E$41</definedName>
    <definedName name="HyojunTotal">DATA!$D$41</definedName>
    <definedName name="HyojunTotal_Text">DATA!$H$41</definedName>
    <definedName name="InvoiceNo">DATA!$D$36</definedName>
    <definedName name="InvoiceNo_saki">DATA!$D$37</definedName>
    <definedName name="InvoiceNo_Saki_Text">DATA!$E$37</definedName>
    <definedName name="InvoiceNo_Text">DATA!$E$36</definedName>
    <definedName name="Jyusyo">DATA!$D$28</definedName>
    <definedName name="Kaisyamei">DATA!$D$24</definedName>
    <definedName name="Katagaki">DATA!$D$25</definedName>
    <definedName name="KeigenObjTotal">DATA!$D$38</definedName>
    <definedName name="KeigenObjTotal_Text">DATA!$E$39</definedName>
    <definedName name="KeigenTotal">DATA!$D$39</definedName>
    <definedName name="KeigenTotal_Text">DATA!$H$39</definedName>
    <definedName name="Keisyo">DATA!$D$7</definedName>
    <definedName name="KomokuKingaku1">DATA!$D$17</definedName>
    <definedName name="KomokuKingaku2">DATA!$D$18</definedName>
    <definedName name="KomokuKingaku3">DATA!$D$19</definedName>
    <definedName name="Komokumei1">DATA!$C$17</definedName>
    <definedName name="Komokumei2">DATA!$C$18</definedName>
    <definedName name="Komokumei3">DATA!$C$19</definedName>
    <definedName name="Kyoka_Text">DATA!$E$23</definedName>
    <definedName name="KyokaNo">DATA!$D$23</definedName>
    <definedName name="MailAddress">DATA!$D$33</definedName>
    <definedName name="MailAddress_Text">DATA!$E$33</definedName>
    <definedName name="_xlnm.Print_Area" localSheetId="6">簡易横明細!$A$1:$H$24</definedName>
    <definedName name="_xlnm.Print_Area" localSheetId="3">簡易縦明細!$A$1:$H$31</definedName>
    <definedName name="ReportOutput" localSheetId="4">簡易横!$F$12</definedName>
    <definedName name="ReportOutput" localSheetId="5">簡易横_2頁目以降!$F$6</definedName>
    <definedName name="ReportOutput" localSheetId="6">簡易横明細!$B$5</definedName>
    <definedName name="ReportOutput" localSheetId="1">簡易縦!$G$15</definedName>
    <definedName name="ReportOutput" localSheetId="2">簡易縦_2頁目以降!$G$5</definedName>
    <definedName name="ReportOutput" localSheetId="3">簡易縦明細!$B$5</definedName>
    <definedName name="Shiharaisaki">DATA!$D$6</definedName>
    <definedName name="Shiharaisakimei_Keisyo">DATA!$E$6</definedName>
    <definedName name="SiharaiKingaku">DATA!$D$14</definedName>
    <definedName name="SiharaiOutDate">DATA!$D$4</definedName>
    <definedName name="SiharaiOutDate_Text">DATA!$E$4</definedName>
    <definedName name="SubReportOutput" localSheetId="4">簡易横!$B$19</definedName>
    <definedName name="SubReportOutput" localSheetId="5">簡易横_2頁目以降!$B$6</definedName>
    <definedName name="SubReportOutput" localSheetId="1">簡易縦!$B$22</definedName>
    <definedName name="SubReportOutput" localSheetId="2">簡易縦_2頁目以降!$B$5</definedName>
    <definedName name="SubRepoSyokei" localSheetId="4">簡易横!$D$24</definedName>
    <definedName name="SubRepoSyokei" localSheetId="5">簡易横_2頁目以降!$D$25</definedName>
    <definedName name="SubRepoSyokei" localSheetId="1">簡易縦!$E$36</definedName>
    <definedName name="SubRepoSyokei" localSheetId="2">簡易縦_2頁目以降!$E$33</definedName>
    <definedName name="Syokei" localSheetId="4">簡易横!$I$24</definedName>
    <definedName name="Syokei" localSheetId="5">簡易横_2頁目以降!$I$25</definedName>
    <definedName name="Syokei" localSheetId="1">簡易縦!$J$36</definedName>
    <definedName name="Syokei" localSheetId="2">簡易縦_2頁目以降!$J$33</definedName>
    <definedName name="TantoSyainmei">DATA!$D$32</definedName>
    <definedName name="TantoSyainmei_Text">DATA!$E$32</definedName>
    <definedName name="Tantosyamei">DATA!$D$8</definedName>
    <definedName name="Tantosyamei_Text">DATA!$E$8</definedName>
    <definedName name="TatekaeSousaiKingaku">DATA!$D$16</definedName>
    <definedName name="TaxCalType">DATA!$J$37</definedName>
    <definedName name="TelNo">DATA!$D$29</definedName>
    <definedName name="TelNo_Text">DATA!$E$29</definedName>
    <definedName name="TorihikisakiFaxNo">DATA!$D$12</definedName>
    <definedName name="TorihikisakiFaxNo_Text">DATA!$E$12</definedName>
    <definedName name="TorihikisakiJyusyo">DATA!$D$10</definedName>
    <definedName name="TorihikisakiTelNo">DATA!$D$11</definedName>
    <definedName name="TorihikisakiTelNo_Text">DATA!$E$11</definedName>
    <definedName name="TorihikisakiYubinNo">DATA!$D$9</definedName>
    <definedName name="TorihikisakiYubinNo_Text">DATA!$E$9</definedName>
    <definedName name="Url">DATA!$D$31</definedName>
    <definedName name="YubinNo">DATA!$D$27</definedName>
    <definedName name="YubinNo_Text">DATA!$E$27</definedName>
    <definedName name="ZeikomiFurikomiKingaku">DATA!$D$13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5" l="1"/>
  <c r="H41" i="25"/>
  <c r="E41" i="25"/>
  <c r="H40" i="25"/>
  <c r="E40" i="25"/>
  <c r="H39" i="25"/>
  <c r="E39" i="25"/>
  <c r="H38" i="25"/>
  <c r="E38" i="25"/>
  <c r="E37" i="25"/>
  <c r="E36" i="25"/>
  <c r="E33" i="25"/>
  <c r="B26" i="11" l="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G6" i="22"/>
  <c r="G23" i="7"/>
  <c r="G22" i="7"/>
  <c r="G21" i="7"/>
  <c r="G20" i="7"/>
  <c r="G19" i="7"/>
  <c r="G18" i="7"/>
  <c r="G17" i="7"/>
  <c r="G16" i="7"/>
  <c r="G15" i="7"/>
  <c r="G14" i="7"/>
  <c r="G13" i="7"/>
  <c r="G12" i="7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H32" i="21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9" i="21"/>
  <c r="H8" i="21"/>
  <c r="H7" i="21"/>
  <c r="H6" i="21"/>
  <c r="H5" i="21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D16" i="7" l="1"/>
  <c r="D15" i="7"/>
  <c r="D14" i="7"/>
  <c r="E19" i="5"/>
  <c r="E18" i="5"/>
  <c r="E17" i="5"/>
  <c r="B25" i="22" l="1"/>
  <c r="G25" i="22"/>
  <c r="G24" i="7"/>
  <c r="B24" i="7"/>
  <c r="H33" i="21"/>
  <c r="B33" i="21"/>
  <c r="B36" i="5"/>
  <c r="H36" i="5"/>
  <c r="D9" i="7" l="1"/>
  <c r="D11" i="7"/>
  <c r="E14" i="5"/>
  <c r="D12" i="5"/>
  <c r="M1" i="5"/>
  <c r="M1" i="21"/>
  <c r="J3" i="21"/>
  <c r="B16" i="7"/>
  <c r="B15" i="7"/>
  <c r="B14" i="7"/>
  <c r="D13" i="7"/>
  <c r="D12" i="7"/>
  <c r="B19" i="5"/>
  <c r="B18" i="5"/>
  <c r="B17" i="5"/>
  <c r="E16" i="5"/>
  <c r="E15" i="5"/>
  <c r="F3" i="6"/>
  <c r="C1" i="6"/>
  <c r="E3" i="11" l="1"/>
  <c r="I3" i="22"/>
  <c r="C1" i="11"/>
  <c r="L1" i="22"/>
  <c r="E32" i="25" l="1"/>
  <c r="E30" i="25"/>
  <c r="E29" i="25"/>
  <c r="E27" i="25"/>
  <c r="E25" i="25"/>
  <c r="E23" i="25"/>
  <c r="E20" i="25"/>
  <c r="C10" i="5" s="1"/>
  <c r="E12" i="25"/>
  <c r="E11" i="25"/>
  <c r="E9" i="25"/>
  <c r="E8" i="25"/>
  <c r="B4" i="5" l="1"/>
  <c r="E6" i="25"/>
  <c r="B3" i="5" s="1"/>
  <c r="G1" i="11"/>
  <c r="K2" i="7"/>
  <c r="K2" i="21"/>
  <c r="K2" i="22"/>
  <c r="G1" i="6"/>
  <c r="K2" i="5"/>
  <c r="B5" i="7"/>
  <c r="B4" i="7" l="1"/>
  <c r="C7" i="7"/>
  <c r="L1" i="7"/>
</calcChain>
</file>

<file path=xl/sharedStrings.xml><?xml version="1.0" encoding="utf-8"?>
<sst xmlns="http://schemas.openxmlformats.org/spreadsheetml/2006/main" count="115" uniqueCount="85">
  <si>
    <t>備考</t>
    <rPh sb="0" eb="2">
      <t>ビコウ</t>
    </rPh>
    <phoneticPr fontId="1"/>
  </si>
  <si>
    <t>№</t>
    <phoneticPr fontId="1"/>
  </si>
  <si>
    <t>名称</t>
    <rPh sb="0" eb="2">
      <t>メイショウ</t>
    </rPh>
    <phoneticPr fontId="1"/>
  </si>
  <si>
    <t>内容</t>
    <rPh sb="0" eb="2">
      <t>ナイヨウ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</si>
  <si>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</si>
  <si>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</si>
  <si>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</si>
  <si>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</si>
  <si>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№</t>
    <phoneticPr fontId="1"/>
  </si>
  <si>
    <t>名称</t>
    <rPh sb="0" eb="2">
      <t>メイショウ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</si>
  <si>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</si>
  <si>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</si>
  <si>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</si>
  <si>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下記の通りお見積申し上げます。</t>
    <rPh sb="0" eb="2">
      <t>カキ</t>
    </rPh>
    <rPh sb="3" eb="4">
      <t>トオ</t>
    </rPh>
    <rPh sb="6" eb="8">
      <t>ミツモリ</t>
    </rPh>
    <rPh sb="8" eb="9">
      <t>モウ</t>
    </rPh>
    <rPh sb="10" eb="11">
      <t>ア</t>
    </rPh>
    <phoneticPr fontId="1"/>
  </si>
  <si>
    <t>備考：</t>
    <rPh sb="0" eb="2">
      <t>ビコウ</t>
    </rPh>
    <phoneticPr fontId="1"/>
  </si>
  <si>
    <t>支払明細書番号</t>
    <rPh sb="0" eb="2">
      <t>シハライ</t>
    </rPh>
    <rPh sb="2" eb="5">
      <t>メイサイショ</t>
    </rPh>
    <rPh sb="5" eb="7">
      <t>バンゴウ</t>
    </rPh>
    <phoneticPr fontId="1"/>
  </si>
  <si>
    <t>下記の通りお支払致します。</t>
    <rPh sb="0" eb="2">
      <t>カキ</t>
    </rPh>
    <rPh sb="3" eb="4">
      <t>トオ</t>
    </rPh>
    <rPh sb="6" eb="9">
      <t>シハライイタ</t>
    </rPh>
    <phoneticPr fontId="1"/>
  </si>
  <si>
    <t>振込金額</t>
    <rPh sb="0" eb="2">
      <t>フリコミ</t>
    </rPh>
    <rPh sb="2" eb="4">
      <t>キンガク</t>
    </rPh>
    <phoneticPr fontId="1"/>
  </si>
  <si>
    <t>支払対象金額</t>
    <rPh sb="0" eb="2">
      <t>シハライ</t>
    </rPh>
    <rPh sb="2" eb="4">
      <t>タイショウ</t>
    </rPh>
    <rPh sb="4" eb="6">
      <t>キンガク</t>
    </rPh>
    <phoneticPr fontId="1"/>
  </si>
  <si>
    <t>振込手数料</t>
    <rPh sb="0" eb="2">
      <t>フリコミ</t>
    </rPh>
    <rPh sb="2" eb="5">
      <t>テスウリョウ</t>
    </rPh>
    <phoneticPr fontId="1"/>
  </si>
  <si>
    <t>立替及び相殺金</t>
    <rPh sb="0" eb="2">
      <t>タテカエ</t>
    </rPh>
    <rPh sb="2" eb="3">
      <t>オヨ</t>
    </rPh>
    <rPh sb="4" eb="6">
      <t>ソウサイ</t>
    </rPh>
    <rPh sb="6" eb="7">
      <t>キン</t>
    </rPh>
    <phoneticPr fontId="1"/>
  </si>
  <si>
    <t>《立替及び相殺金額》</t>
    <rPh sb="1" eb="3">
      <t>タテカエ</t>
    </rPh>
    <rPh sb="3" eb="4">
      <t>オヨ</t>
    </rPh>
    <rPh sb="5" eb="7">
      <t>ソウサイ</t>
    </rPh>
    <rPh sb="7" eb="9">
      <t>キンガク</t>
    </rPh>
    <phoneticPr fontId="1"/>
  </si>
  <si>
    <t>名称</t>
    <rPh sb="0" eb="2">
      <t>メイショウ</t>
    </rPh>
    <phoneticPr fontId="1"/>
  </si>
  <si>
    <t>金額</t>
    <rPh sb="0" eb="2">
      <t>キンガク</t>
    </rPh>
    <phoneticPr fontId="1"/>
  </si>
  <si>
    <t>支払明細書番号</t>
    <rPh sb="0" eb="2">
      <t>シハライ</t>
    </rPh>
    <rPh sb="2" eb="5">
      <t>メイサイショ</t>
    </rPh>
    <rPh sb="5" eb="7">
      <t>バンゴウ</t>
    </rPh>
    <phoneticPr fontId="1"/>
  </si>
  <si>
    <t>内容</t>
    <rPh sb="0" eb="2">
      <t>ナイヨウ</t>
    </rPh>
    <phoneticPr fontId="1"/>
  </si>
  <si>
    <t>備考：</t>
    <rPh sb="0" eb="2">
      <t>ビコウ</t>
    </rPh>
    <phoneticPr fontId="1"/>
  </si>
  <si>
    <t>№</t>
    <phoneticPr fontId="1"/>
  </si>
  <si>
    <t>備考</t>
    <rPh sb="0" eb="2">
      <t>ビコウ</t>
    </rPh>
    <phoneticPr fontId="1"/>
  </si>
  <si>
    <t>サンプル建設株式会社</t>
    <rPh sb="4" eb="6">
      <t>ケンセツ</t>
    </rPh>
    <rPh sb="6" eb="10">
      <t>カブシキガイシャ</t>
    </rPh>
    <phoneticPr fontId="1"/>
  </si>
  <si>
    <t>敬称</t>
    <rPh sb="0" eb="2">
      <t>ケイショウ</t>
    </rPh>
    <phoneticPr fontId="1"/>
  </si>
  <si>
    <t>会社情報</t>
    <rPh sb="0" eb="2">
      <t>カイシャ</t>
    </rPh>
    <rPh sb="2" eb="4">
      <t>ジョウホウ</t>
    </rPh>
    <phoneticPr fontId="1"/>
  </si>
  <si>
    <t>許可番号</t>
    <rPh sb="0" eb="2">
      <t>キョカ</t>
    </rPh>
    <rPh sb="2" eb="4">
      <t>バンゴウ</t>
    </rPh>
    <phoneticPr fontId="1"/>
  </si>
  <si>
    <t>会社名</t>
    <rPh sb="0" eb="3">
      <t>カイシャメイ</t>
    </rPh>
    <phoneticPr fontId="1"/>
  </si>
  <si>
    <t>肩書き</t>
    <rPh sb="0" eb="2">
      <t>カタガ</t>
    </rPh>
    <phoneticPr fontId="1"/>
  </si>
  <si>
    <t>代表者名</t>
    <rPh sb="0" eb="3">
      <t>ダイヒョウシャ</t>
    </rPh>
    <rPh sb="3" eb="4">
      <t>メイ</t>
    </rPh>
    <phoneticPr fontId="1"/>
  </si>
  <si>
    <t>代表太郎</t>
    <rPh sb="2" eb="4">
      <t>タロウ</t>
    </rPh>
    <phoneticPr fontId="1"/>
  </si>
  <si>
    <t>住所</t>
    <rPh sb="0" eb="2">
      <t>ジュウショ</t>
    </rPh>
    <phoneticPr fontId="1"/>
  </si>
  <si>
    <t>担当者</t>
    <rPh sb="0" eb="3">
      <t>タントウシャ</t>
    </rPh>
    <phoneticPr fontId="1"/>
  </si>
  <si>
    <t>担当一郎</t>
    <rPh sb="0" eb="2">
      <t>タントウ</t>
    </rPh>
    <rPh sb="2" eb="4">
      <t>イチロウ</t>
    </rPh>
    <phoneticPr fontId="1"/>
  </si>
  <si>
    <t>メール</t>
    <phoneticPr fontId="1"/>
  </si>
  <si>
    <t>支払先名</t>
    <rPh sb="0" eb="2">
      <t>シハライ</t>
    </rPh>
    <rPh sb="2" eb="3">
      <t>サキ</t>
    </rPh>
    <rPh sb="3" eb="4">
      <t>メイ</t>
    </rPh>
    <phoneticPr fontId="1"/>
  </si>
  <si>
    <t>担当者名</t>
    <rPh sb="0" eb="3">
      <t>タントウシャ</t>
    </rPh>
    <rPh sb="3" eb="4">
      <t>メイ</t>
    </rPh>
    <phoneticPr fontId="1"/>
  </si>
  <si>
    <t>〒</t>
  </si>
  <si>
    <t>東京都墨田区千歳3-6</t>
  </si>
  <si>
    <t>電話番号</t>
    <rPh sb="0" eb="2">
      <t>デンワ</t>
    </rPh>
    <rPh sb="2" eb="4">
      <t>バンゴウ</t>
    </rPh>
    <phoneticPr fontId="1"/>
  </si>
  <si>
    <t>ＦＡＸ番号</t>
    <rPh sb="3" eb="5">
      <t>バンゴウ</t>
    </rPh>
    <phoneticPr fontId="1"/>
  </si>
  <si>
    <t>東京都新宿区西新宿7-2-4</t>
  </si>
  <si>
    <t>御中</t>
    <phoneticPr fontId="1"/>
  </si>
  <si>
    <t>担当者名</t>
    <phoneticPr fontId="1"/>
  </si>
  <si>
    <t>560-4548</t>
    <phoneticPr fontId="1"/>
  </si>
  <si>
    <t>03-5568-4444</t>
    <phoneticPr fontId="1"/>
  </si>
  <si>
    <t>03-5568-4443</t>
    <phoneticPr fontId="1"/>
  </si>
  <si>
    <t>＊＊＊＊＊＊＊＊＊＊</t>
    <phoneticPr fontId="1"/>
  </si>
  <si>
    <t>00008880</t>
    <phoneticPr fontId="1"/>
  </si>
  <si>
    <t>株式会社　プラスバイプラス</t>
    <phoneticPr fontId="1"/>
  </si>
  <si>
    <t>代表取締役社長</t>
    <phoneticPr fontId="1"/>
  </si>
  <si>
    <t>〒</t>
    <phoneticPr fontId="1"/>
  </si>
  <si>
    <t>888-8888</t>
    <phoneticPr fontId="1"/>
  </si>
  <si>
    <t>Tel</t>
    <phoneticPr fontId="1"/>
  </si>
  <si>
    <t>03-888-8888</t>
    <phoneticPr fontId="1"/>
  </si>
  <si>
    <t>Fax</t>
    <phoneticPr fontId="1"/>
  </si>
  <si>
    <t>03-880-8880</t>
    <phoneticPr fontId="1"/>
  </si>
  <si>
    <t>URL</t>
    <phoneticPr fontId="1"/>
  </si>
  <si>
    <t>http://www.domain.jp/</t>
    <phoneticPr fontId="1"/>
  </si>
  <si>
    <t>tantho@domain.co.jp</t>
    <phoneticPr fontId="1"/>
  </si>
  <si>
    <t>合計支払明細書番号</t>
    <rPh sb="0" eb="2">
      <t>ゴウケイ</t>
    </rPh>
    <phoneticPr fontId="1"/>
  </si>
  <si>
    <t>発行日</t>
    <phoneticPr fontId="1"/>
  </si>
  <si>
    <t>合計支払明細　支払情報</t>
    <rPh sb="0" eb="2">
      <t>ゴウケイ</t>
    </rPh>
    <rPh sb="2" eb="4">
      <t>シハライ</t>
    </rPh>
    <rPh sb="4" eb="6">
      <t>メイサイ</t>
    </rPh>
    <rPh sb="7" eb="9">
      <t>シハライ</t>
    </rPh>
    <rPh sb="9" eb="11">
      <t>ジョウホウ</t>
    </rPh>
    <phoneticPr fontId="1"/>
  </si>
  <si>
    <t>支払対象額</t>
    <rPh sb="0" eb="2">
      <t>シハライ</t>
    </rPh>
    <rPh sb="2" eb="4">
      <t>タイショウ</t>
    </rPh>
    <rPh sb="4" eb="5">
      <t>ガク</t>
    </rPh>
    <phoneticPr fontId="1"/>
  </si>
  <si>
    <t>振込手数料</t>
    <phoneticPr fontId="1"/>
  </si>
  <si>
    <t>立替及び相殺金</t>
    <phoneticPr fontId="1"/>
  </si>
  <si>
    <t>合計支払明細書</t>
    <phoneticPr fontId="1"/>
  </si>
  <si>
    <t>合計支払明細書</t>
    <rPh sb="0" eb="2">
      <t>ゴウケイ</t>
    </rPh>
    <rPh sb="2" eb="4">
      <t>シハライ</t>
    </rPh>
    <rPh sb="4" eb="7">
      <t>メイサイショ</t>
    </rPh>
    <phoneticPr fontId="1"/>
  </si>
  <si>
    <t>　　　《 合計支払明細書 》</t>
    <phoneticPr fontId="1"/>
  </si>
  <si>
    <t>合計支払明細書</t>
    <rPh sb="0" eb="2">
      <t>ゴウケイ</t>
    </rPh>
    <rPh sb="2" eb="4">
      <t>シハライ</t>
    </rPh>
    <rPh sb="4" eb="7">
      <t>メイサイショ</t>
    </rPh>
    <phoneticPr fontId="1"/>
  </si>
  <si>
    <t>合 計 支 払 明 細 書</t>
    <phoneticPr fontId="1"/>
  </si>
  <si>
    <t>《 合計支払明細書 》</t>
    <phoneticPr fontId="1"/>
  </si>
  <si>
    <t>登録事業所番号</t>
  </si>
  <si>
    <t>T1234567890000</t>
  </si>
  <si>
    <t>取引先登録番号</t>
  </si>
  <si>
    <t>T1234567890001</t>
  </si>
  <si>
    <t>軽減合計</t>
  </si>
  <si>
    <t>標準合計</t>
  </si>
  <si>
    <t>0:通常、1:インボイス方式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</si>
</sst>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yyyy&quot;年&quot;m&quot;月&quot;d&quot;日(&quot;aaa&quot;)&quot;"/>
    <numFmt numFmtId="178" formatCode="yyyy/mm/dd;@"/>
    <numFmt numFmtId="179" formatCode="#,##0_);[Red]\(#,##0\)"/>
    <numFmt numFmtId="180" formatCode="0_);[Red]\(0\)"/>
    <numFmt numFmtId="181" formatCode="0_ "/>
    <numFmt numFmtId="182" formatCode="#,##0_ ;[Red]\-#,##0\ "/>
    <numFmt numFmtId="187" formatCode="0%&quot;対&quot;&quot;象&quot;&quot;合&quot;&quot;計&quot;"/>
  </numFmts>
  <fonts count="2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rgb="FF7030A0"/>
      <name val="Meiryo UI"/>
      <family val="3"/>
      <charset val="128"/>
    </font>
    <font>
      <b/>
      <sz val="12"/>
      <color theme="3"/>
      <name val="Meiryo UI"/>
      <family val="3"/>
      <charset val="128"/>
    </font>
    <font>
      <sz val="9"/>
      <color theme="4"/>
      <name val="Meiryo UI"/>
      <family val="3"/>
      <charset val="128"/>
    </font>
    <font>
      <sz val="9"/>
      <color theme="7"/>
      <name val="Meiryo UI"/>
      <family val="3"/>
      <charset val="128"/>
    </font>
    <font>
      <b/>
      <sz val="12"/>
      <color theme="6" tint="-0.499984740745262"/>
      <name val="Meiryo UI"/>
      <family val="3"/>
      <charset val="128"/>
    </font>
    <font>
      <sz val="7"/>
      <color theme="1"/>
      <name val="Meiryo UI"/>
      <family val="3"/>
      <charset val="128"/>
    </font>
    <font>
      <sz val="11"/>
      <name val="Meiryo UI"/>
      <family val="3"/>
      <charset val="128"/>
    </font>
    <font>
      <b/>
      <u/>
      <sz val="16"/>
      <name val="Meiryo UI"/>
      <family val="3"/>
      <charset val="128"/>
    </font>
    <font>
      <u/>
      <sz val="11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name val="ＭＳ Ｐゴシック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b/>
      <sz val="14"/>
      <name val="ＭＳ Ｐゴシック"/>
      <family val="3"/>
      <charset val="128"/>
    </font>
    <font>
      <b/>
      <sz val="18"/>
      <name val="Meiryo UI"/>
      <family val="3"/>
      <charset val="128"/>
    </font>
    <font>
      <sz val="14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1EFE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0F0F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/>
      <diagonal/>
    </border>
    <border>
      <left/>
      <right style="thin">
        <color theme="0" tint="-0.34998626667073579"/>
      </right>
      <top/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rgb="FFC7CED5"/>
      </bottom>
      <diagonal/>
    </border>
    <border>
      <left/>
      <right/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/>
      <bottom style="thin">
        <color rgb="FFC7CED5"/>
      </bottom>
      <diagonal/>
    </border>
    <border>
      <left/>
      <right/>
      <top/>
      <bottom style="thin">
        <color rgb="FFC7CED5"/>
      </bottom>
      <diagonal/>
    </border>
    <border>
      <left/>
      <right style="thin">
        <color theme="0" tint="-0.34998626667073579"/>
      </right>
      <top/>
      <bottom style="thin">
        <color rgb="FFC7CED5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theme="0" tint="-0.14999847407452621"/>
      </bottom>
      <diagonal/>
    </border>
    <border>
      <left/>
      <right/>
      <top style="thin">
        <color rgb="FFC7CED5"/>
      </top>
      <bottom style="thin">
        <color theme="0" tint="-0.14999847407452621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theme="0" tint="-0.149998474074526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14999847407452621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rgb="FFC7CED5"/>
      </bottom>
      <diagonal/>
    </border>
    <border>
      <left/>
      <right/>
      <top style="thin">
        <color rgb="FFC7CED5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rgb="FFC7CED5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77111117893"/>
      </right>
      <top style="thin">
        <color theme="2" tint="-0.249977111117893"/>
      </top>
      <bottom/>
      <diagonal/>
    </border>
    <border>
      <left/>
      <right/>
      <top/>
      <bottom style="double">
        <color auto="1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 style="thin">
        <color rgb="FFC4BD97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/>
      <diagonal/>
    </border>
    <border>
      <left style="thin">
        <color rgb="FFC4BD97"/>
      </left>
      <right style="thin">
        <color rgb="FFC4BD97"/>
      </right>
      <top/>
      <bottom/>
      <diagonal/>
    </border>
    <border>
      <left style="thin">
        <color rgb="FFC4BD97"/>
      </left>
      <right style="thin">
        <color rgb="FFC4BD97"/>
      </right>
      <top/>
      <bottom style="thin">
        <color rgb="FFC4BD97"/>
      </bottom>
      <diagonal/>
    </border>
    <border>
      <left style="thin">
        <color rgb="FFC4BD97"/>
      </left>
      <right/>
      <top style="thin">
        <color rgb="FFC4BD97"/>
      </top>
      <bottom style="thin">
        <color rgb="FFC4BD97"/>
      </bottom>
      <diagonal/>
    </border>
    <border>
      <left/>
      <right/>
      <top style="thin">
        <color rgb="FFC4BD97"/>
      </top>
      <bottom style="thin">
        <color rgb="FFC4BD97"/>
      </bottom>
      <diagonal/>
    </border>
    <border>
      <left/>
      <right style="thin">
        <color rgb="FFC4BD97"/>
      </right>
      <top style="thin">
        <color rgb="FFC4BD97"/>
      </top>
      <bottom style="thin">
        <color rgb="FFC4BD97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4" fillId="0" borderId="0">
      <alignment vertical="center"/>
    </xf>
  </cellStyleXfs>
  <cellXfs count="222">
    <xf numFmtId="0" fontId="0" fillId="0" borderId="0" xfId="0">
      <alignment vertical="center"/>
    </xf>
    <xf numFmtId="0" fontId="3" fillId="0" borderId="6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7" fillId="3" borderId="12" xfId="0" applyFont="1" applyFill="1" applyBorder="1">
      <alignment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4" xfId="0" applyFont="1" applyFill="1" applyBorder="1">
      <alignment vertical="center"/>
    </xf>
    <xf numFmtId="0" fontId="5" fillId="3" borderId="15" xfId="0" applyFont="1" applyFill="1" applyBorder="1">
      <alignment vertical="center"/>
    </xf>
    <xf numFmtId="0" fontId="8" fillId="3" borderId="16" xfId="0" applyFont="1" applyFill="1" applyBorder="1">
      <alignment vertical="center"/>
    </xf>
    <xf numFmtId="0" fontId="5" fillId="3" borderId="17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5" fillId="0" borderId="19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21" xfId="0" applyFont="1" applyBorder="1">
      <alignment vertical="center"/>
    </xf>
    <xf numFmtId="0" fontId="5" fillId="3" borderId="22" xfId="0" applyFont="1" applyFill="1" applyBorder="1" applyAlignment="1">
      <alignment horizontal="left" vertical="center"/>
    </xf>
    <xf numFmtId="14" fontId="9" fillId="0" borderId="23" xfId="0" quotePrefix="1" applyNumberFormat="1" applyFont="1" applyBorder="1" applyAlignment="1">
      <alignment horizontal="left" vertical="center"/>
    </xf>
    <xf numFmtId="178" fontId="6" fillId="4" borderId="24" xfId="0" applyNumberFormat="1" applyFont="1" applyFill="1" applyBorder="1">
      <alignment vertical="center"/>
    </xf>
    <xf numFmtId="178" fontId="6" fillId="4" borderId="25" xfId="0" applyNumberFormat="1" applyFont="1" applyFill="1" applyBorder="1">
      <alignment vertical="center"/>
    </xf>
    <xf numFmtId="0" fontId="6" fillId="4" borderId="25" xfId="0" applyFont="1" applyFill="1" applyBorder="1">
      <alignment vertical="center"/>
    </xf>
    <xf numFmtId="0" fontId="6" fillId="4" borderId="26" xfId="0" applyFont="1" applyFill="1" applyBorder="1">
      <alignment vertical="center"/>
    </xf>
    <xf numFmtId="0" fontId="5" fillId="3" borderId="27" xfId="0" applyFont="1" applyFill="1" applyBorder="1" applyAlignment="1">
      <alignment horizontal="left" vertical="center"/>
    </xf>
    <xf numFmtId="0" fontId="5" fillId="0" borderId="23" xfId="0" applyFont="1" applyBorder="1">
      <alignment vertical="center"/>
    </xf>
    <xf numFmtId="0" fontId="5" fillId="0" borderId="28" xfId="0" applyFont="1" applyBorder="1">
      <alignment vertical="center"/>
    </xf>
    <xf numFmtId="0" fontId="5" fillId="0" borderId="29" xfId="0" applyFont="1" applyBorder="1">
      <alignment vertical="center"/>
    </xf>
    <xf numFmtId="0" fontId="5" fillId="0" borderId="30" xfId="0" applyFont="1" applyBorder="1">
      <alignment vertical="center"/>
    </xf>
    <xf numFmtId="0" fontId="9" fillId="0" borderId="31" xfId="0" applyFont="1" applyBorder="1" applyAlignment="1">
      <alignment horizontal="left" vertical="center"/>
    </xf>
    <xf numFmtId="0" fontId="9" fillId="4" borderId="24" xfId="0" applyFont="1" applyFill="1" applyBorder="1">
      <alignment vertical="center"/>
    </xf>
    <xf numFmtId="0" fontId="9" fillId="4" borderId="25" xfId="0" applyFont="1" applyFill="1" applyBorder="1">
      <alignment vertical="center"/>
    </xf>
    <xf numFmtId="0" fontId="9" fillId="4" borderId="26" xfId="0" applyFont="1" applyFill="1" applyBorder="1">
      <alignment vertical="center"/>
    </xf>
    <xf numFmtId="0" fontId="9" fillId="0" borderId="23" xfId="0" applyFont="1" applyBorder="1">
      <alignment vertical="center"/>
    </xf>
    <xf numFmtId="0" fontId="5" fillId="0" borderId="32" xfId="0" applyFont="1" applyBorder="1">
      <alignment vertical="center"/>
    </xf>
    <xf numFmtId="179" fontId="9" fillId="0" borderId="23" xfId="1" applyNumberFormat="1" applyFont="1" applyFill="1" applyBorder="1" applyAlignment="1">
      <alignment vertical="center"/>
    </xf>
    <xf numFmtId="0" fontId="9" fillId="0" borderId="33" xfId="0" applyFont="1" applyBorder="1">
      <alignment vertical="center"/>
    </xf>
    <xf numFmtId="0" fontId="5" fillId="0" borderId="34" xfId="0" applyFont="1" applyBorder="1">
      <alignment vertical="center"/>
    </xf>
    <xf numFmtId="0" fontId="5" fillId="0" borderId="35" xfId="0" applyFont="1" applyBorder="1">
      <alignment vertical="center"/>
    </xf>
    <xf numFmtId="49" fontId="9" fillId="0" borderId="18" xfId="0" applyNumberFormat="1" applyFont="1" applyBorder="1">
      <alignment vertical="center"/>
    </xf>
    <xf numFmtId="178" fontId="6" fillId="4" borderId="36" xfId="0" applyNumberFormat="1" applyFont="1" applyFill="1" applyBorder="1">
      <alignment vertical="center"/>
    </xf>
    <xf numFmtId="178" fontId="6" fillId="4" borderId="37" xfId="0" applyNumberFormat="1" applyFont="1" applyFill="1" applyBorder="1">
      <alignment vertical="center"/>
    </xf>
    <xf numFmtId="0" fontId="6" fillId="4" borderId="37" xfId="0" applyFont="1" applyFill="1" applyBorder="1">
      <alignment vertical="center"/>
    </xf>
    <xf numFmtId="0" fontId="6" fillId="4" borderId="38" xfId="0" applyFont="1" applyFill="1" applyBorder="1">
      <alignment vertical="center"/>
    </xf>
    <xf numFmtId="0" fontId="8" fillId="3" borderId="39" xfId="0" applyFont="1" applyFill="1" applyBorder="1">
      <alignment vertical="center"/>
    </xf>
    <xf numFmtId="0" fontId="5" fillId="3" borderId="34" xfId="0" applyFont="1" applyFill="1" applyBorder="1" applyAlignment="1">
      <alignment horizontal="left" vertical="center"/>
    </xf>
    <xf numFmtId="0" fontId="6" fillId="0" borderId="34" xfId="0" applyFont="1" applyBorder="1">
      <alignment vertical="center"/>
    </xf>
    <xf numFmtId="0" fontId="6" fillId="0" borderId="35" xfId="0" applyFont="1" applyBorder="1">
      <alignment vertical="center"/>
    </xf>
    <xf numFmtId="0" fontId="10" fillId="3" borderId="12" xfId="0" applyFont="1" applyFill="1" applyBorder="1">
      <alignment vertical="center"/>
    </xf>
    <xf numFmtId="0" fontId="9" fillId="3" borderId="14" xfId="0" applyFont="1" applyFill="1" applyBorder="1">
      <alignment vertical="center"/>
    </xf>
    <xf numFmtId="0" fontId="8" fillId="3" borderId="40" xfId="0" applyFont="1" applyFill="1" applyBorder="1">
      <alignment vertical="center"/>
    </xf>
    <xf numFmtId="0" fontId="9" fillId="4" borderId="19" xfId="0" applyFont="1" applyFill="1" applyBorder="1">
      <alignment vertical="center"/>
    </xf>
    <xf numFmtId="0" fontId="9" fillId="4" borderId="20" xfId="0" applyFont="1" applyFill="1" applyBorder="1">
      <alignment vertical="center"/>
    </xf>
    <xf numFmtId="0" fontId="9" fillId="4" borderId="21" xfId="0" applyFont="1" applyFill="1" applyBorder="1">
      <alignment vertical="center"/>
    </xf>
    <xf numFmtId="0" fontId="5" fillId="3" borderId="16" xfId="0" applyFont="1" applyFill="1" applyBorder="1">
      <alignment vertical="center"/>
    </xf>
    <xf numFmtId="0" fontId="9" fillId="0" borderId="36" xfId="0" applyFont="1" applyBorder="1">
      <alignment vertical="center"/>
    </xf>
    <xf numFmtId="0" fontId="9" fillId="0" borderId="37" xfId="0" applyFont="1" applyBorder="1">
      <alignment vertical="center"/>
    </xf>
    <xf numFmtId="0" fontId="9" fillId="0" borderId="38" xfId="0" applyFont="1" applyBorder="1">
      <alignment vertical="center"/>
    </xf>
    <xf numFmtId="0" fontId="9" fillId="4" borderId="36" xfId="0" applyFont="1" applyFill="1" applyBorder="1">
      <alignment vertical="center"/>
    </xf>
    <xf numFmtId="0" fontId="9" fillId="4" borderId="37" xfId="0" applyFont="1" applyFill="1" applyBorder="1">
      <alignment vertical="center"/>
    </xf>
    <xf numFmtId="0" fontId="9" fillId="4" borderId="38" xfId="0" applyFont="1" applyFill="1" applyBorder="1">
      <alignment vertical="center"/>
    </xf>
    <xf numFmtId="0" fontId="9" fillId="0" borderId="23" xfId="0" applyFont="1" applyBorder="1" applyAlignment="1">
      <alignment horizontal="left" vertical="center"/>
    </xf>
    <xf numFmtId="0" fontId="5" fillId="3" borderId="39" xfId="0" applyFont="1" applyFill="1" applyBorder="1">
      <alignment vertical="center"/>
    </xf>
    <xf numFmtId="0" fontId="5" fillId="0" borderId="33" xfId="0" applyFont="1" applyBorder="1">
      <alignment vertical="center"/>
    </xf>
    <xf numFmtId="0" fontId="4" fillId="3" borderId="22" xfId="0" applyFont="1" applyFill="1" applyBorder="1" applyAlignment="1">
      <alignment horizontal="left" vertical="center" shrinkToFit="1"/>
    </xf>
    <xf numFmtId="0" fontId="9" fillId="0" borderId="23" xfId="0" applyFont="1" applyBorder="1" applyAlignment="1">
      <alignment vertical="center" wrapText="1"/>
    </xf>
    <xf numFmtId="0" fontId="11" fillId="3" borderId="17" xfId="0" applyFont="1" applyFill="1" applyBorder="1" applyAlignment="1">
      <alignment horizontal="left" vertical="center"/>
    </xf>
    <xf numFmtId="0" fontId="9" fillId="0" borderId="23" xfId="0" quotePrefix="1" applyFont="1" applyBorder="1">
      <alignment vertical="center"/>
    </xf>
    <xf numFmtId="0" fontId="9" fillId="5" borderId="36" xfId="0" applyFont="1" applyFill="1" applyBorder="1">
      <alignment vertical="center"/>
    </xf>
    <xf numFmtId="0" fontId="9" fillId="5" borderId="37" xfId="0" applyFont="1" applyFill="1" applyBorder="1">
      <alignment vertical="center"/>
    </xf>
    <xf numFmtId="0" fontId="5" fillId="2" borderId="16" xfId="0" applyFont="1" applyFill="1" applyBorder="1">
      <alignment vertical="center"/>
    </xf>
    <xf numFmtId="0" fontId="5" fillId="2" borderId="22" xfId="0" applyFont="1" applyFill="1" applyBorder="1" applyAlignment="1">
      <alignment horizontal="left" vertical="center"/>
    </xf>
    <xf numFmtId="49" fontId="4" fillId="3" borderId="22" xfId="0" applyNumberFormat="1" applyFont="1" applyFill="1" applyBorder="1" applyAlignment="1">
      <alignment horizontal="left" vertical="center" shrinkToFit="1"/>
    </xf>
    <xf numFmtId="38" fontId="9" fillId="0" borderId="23" xfId="1" applyFont="1" applyFill="1" applyBorder="1" applyAlignment="1">
      <alignment vertical="center"/>
    </xf>
    <xf numFmtId="38" fontId="9" fillId="0" borderId="23" xfId="0" applyNumberFormat="1" applyFont="1" applyBorder="1" applyAlignment="1">
      <alignment horizontal="right" vertical="center"/>
    </xf>
    <xf numFmtId="38" fontId="9" fillId="0" borderId="23" xfId="1" applyFont="1" applyFill="1" applyBorder="1" applyAlignment="1">
      <alignment horizontal="right" vertical="center"/>
    </xf>
    <xf numFmtId="0" fontId="3" fillId="0" borderId="8" xfId="0" applyFont="1" applyBorder="1">
      <alignment vertical="center"/>
    </xf>
    <xf numFmtId="0" fontId="12" fillId="0" borderId="0" xfId="0" applyFont="1">
      <alignment vertical="center"/>
    </xf>
    <xf numFmtId="0" fontId="3" fillId="0" borderId="1" xfId="0" applyFont="1" applyBorder="1">
      <alignment vertical="center"/>
    </xf>
    <xf numFmtId="177" fontId="3" fillId="0" borderId="0" xfId="0" applyNumberFormat="1" applyFont="1">
      <alignment vertical="center"/>
    </xf>
    <xf numFmtId="0" fontId="12" fillId="0" borderId="0" xfId="0" applyFont="1" applyAlignment="1">
      <alignment vertical="top"/>
    </xf>
    <xf numFmtId="0" fontId="3" fillId="0" borderId="0" xfId="0" applyFont="1">
      <alignment vertical="center"/>
    </xf>
    <xf numFmtId="176" fontId="15" fillId="0" borderId="0" xfId="1" applyNumberFormat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12" fillId="0" borderId="3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12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18" fillId="0" borderId="0" xfId="0" applyFont="1" applyAlignment="1"/>
    <xf numFmtId="3" fontId="17" fillId="6" borderId="4" xfId="0" applyNumberFormat="1" applyFont="1" applyFill="1" applyBorder="1" applyAlignment="1">
      <alignment vertical="center" shrinkToFit="1"/>
    </xf>
    <xf numFmtId="3" fontId="17" fillId="0" borderId="4" xfId="0" applyNumberFormat="1" applyFont="1" applyBorder="1" applyAlignment="1">
      <alignment vertical="center" shrinkToFit="1"/>
    </xf>
    <xf numFmtId="0" fontId="3" fillId="0" borderId="5" xfId="0" applyFont="1" applyBorder="1">
      <alignment vertical="center"/>
    </xf>
    <xf numFmtId="0" fontId="3" fillId="0" borderId="0" xfId="0" applyFont="1" applyAlignment="1">
      <alignment horizontal="right" vertical="center"/>
    </xf>
    <xf numFmtId="38" fontId="17" fillId="0" borderId="4" xfId="0" applyNumberFormat="1" applyFont="1" applyBorder="1" applyAlignment="1">
      <alignment vertical="center" shrinkToFit="1"/>
    </xf>
    <xf numFmtId="38" fontId="17" fillId="6" borderId="4" xfId="0" applyNumberFormat="1" applyFont="1" applyFill="1" applyBorder="1" applyAlignment="1">
      <alignment vertical="center" shrinkToFit="1"/>
    </xf>
    <xf numFmtId="38" fontId="18" fillId="0" borderId="7" xfId="1" applyFont="1" applyBorder="1">
      <alignment vertical="center"/>
    </xf>
    <xf numFmtId="0" fontId="3" fillId="0" borderId="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" xfId="0" applyFont="1" applyBorder="1" applyAlignment="1">
      <alignment horizontal="left"/>
    </xf>
    <xf numFmtId="0" fontId="3" fillId="3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shrinkToFit="1"/>
    </xf>
    <xf numFmtId="38" fontId="3" fillId="0" borderId="4" xfId="1" applyFont="1" applyBorder="1" applyAlignment="1">
      <alignment vertical="center" shrinkToFit="1"/>
    </xf>
    <xf numFmtId="0" fontId="3" fillId="6" borderId="4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horizontal="center" vertical="center" shrinkToFit="1"/>
    </xf>
    <xf numFmtId="38" fontId="3" fillId="6" borderId="4" xfId="1" applyFont="1" applyFill="1" applyBorder="1" applyAlignment="1">
      <alignment vertical="center" shrinkToFit="1"/>
    </xf>
    <xf numFmtId="38" fontId="3" fillId="0" borderId="4" xfId="1" applyFont="1" applyFill="1" applyBorder="1" applyAlignment="1">
      <alignment vertical="center" shrinkToFit="1"/>
    </xf>
    <xf numFmtId="0" fontId="3" fillId="0" borderId="0" xfId="0" applyFont="1" applyAlignment="1">
      <alignment vertical="top"/>
    </xf>
    <xf numFmtId="0" fontId="3" fillId="0" borderId="1" xfId="0" applyFont="1" applyBorder="1" applyAlignment="1"/>
    <xf numFmtId="38" fontId="3" fillId="0" borderId="4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12" fillId="0" borderId="0" xfId="1" applyFont="1">
      <alignment vertical="center"/>
    </xf>
    <xf numFmtId="38" fontId="3" fillId="3" borderId="4" xfId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1" applyNumberFormat="1" applyFont="1" applyBorder="1" applyAlignment="1">
      <alignment horizontal="center" vertical="center"/>
    </xf>
    <xf numFmtId="0" fontId="3" fillId="6" borderId="4" xfId="0" applyFont="1" applyFill="1" applyBorder="1" applyAlignment="1">
      <alignment horizontal="left" vertical="center" wrapText="1"/>
    </xf>
    <xf numFmtId="38" fontId="3" fillId="6" borderId="4" xfId="1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180" fontId="3" fillId="0" borderId="4" xfId="0" applyNumberFormat="1" applyFont="1" applyBorder="1" applyAlignment="1">
      <alignment horizontal="right" vertical="center" shrinkToFit="1"/>
    </xf>
    <xf numFmtId="180" fontId="3" fillId="6" borderId="4" xfId="0" applyNumberFormat="1" applyFont="1" applyFill="1" applyBorder="1" applyAlignment="1">
      <alignment horizontal="right" vertical="center" shrinkToFit="1"/>
    </xf>
    <xf numFmtId="181" fontId="3" fillId="0" borderId="4" xfId="0" applyNumberFormat="1" applyFont="1" applyBorder="1" applyAlignment="1">
      <alignment horizontal="right" vertical="center" shrinkToFit="1"/>
    </xf>
    <xf numFmtId="181" fontId="3" fillId="6" borderId="4" xfId="0" applyNumberFormat="1" applyFont="1" applyFill="1" applyBorder="1" applyAlignment="1">
      <alignment horizontal="right" vertical="center" shrinkToFit="1"/>
    </xf>
    <xf numFmtId="181" fontId="3" fillId="0" borderId="4" xfId="0" applyNumberFormat="1" applyFont="1" applyBorder="1" applyAlignment="1">
      <alignment vertical="center" shrinkToFit="1"/>
    </xf>
    <xf numFmtId="181" fontId="3" fillId="6" borderId="4" xfId="0" applyNumberFormat="1" applyFont="1" applyFill="1" applyBorder="1" applyAlignment="1">
      <alignment vertical="center" shrinkToFit="1"/>
    </xf>
    <xf numFmtId="182" fontId="3" fillId="0" borderId="4" xfId="1" applyNumberFormat="1" applyFont="1" applyBorder="1" applyAlignment="1">
      <alignment vertical="center" shrinkToFit="1"/>
    </xf>
    <xf numFmtId="182" fontId="3" fillId="6" borderId="4" xfId="1" applyNumberFormat="1" applyFont="1" applyFill="1" applyBorder="1" applyAlignment="1">
      <alignment vertical="center" shrinkToFit="1"/>
    </xf>
    <xf numFmtId="182" fontId="3" fillId="0" borderId="4" xfId="1" applyNumberFormat="1" applyFont="1" applyFill="1" applyBorder="1" applyAlignment="1">
      <alignment vertical="center" shrinkToFit="1"/>
    </xf>
    <xf numFmtId="38" fontId="3" fillId="6" borderId="4" xfId="1" applyFont="1" applyFill="1" applyBorder="1" applyAlignment="1">
      <alignment horizontal="right" vertical="center" shrinkToFit="1"/>
    </xf>
    <xf numFmtId="38" fontId="3" fillId="0" borderId="4" xfId="1" applyFont="1" applyBorder="1" applyAlignment="1">
      <alignment horizontal="right" vertical="center" shrinkToFit="1"/>
    </xf>
    <xf numFmtId="38" fontId="17" fillId="0" borderId="4" xfId="1" applyFont="1" applyBorder="1" applyAlignment="1">
      <alignment vertical="center" shrinkToFit="1"/>
    </xf>
    <xf numFmtId="0" fontId="3" fillId="0" borderId="1" xfId="0" quotePrefix="1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shrinkToFit="1"/>
    </xf>
    <xf numFmtId="176" fontId="19" fillId="0" borderId="11" xfId="0" applyNumberFormat="1" applyFont="1" applyBorder="1" applyAlignment="1">
      <alignment vertical="center" shrinkToFit="1"/>
    </xf>
    <xf numFmtId="38" fontId="3" fillId="0" borderId="4" xfId="1" applyFont="1" applyFill="1" applyBorder="1" applyAlignment="1">
      <alignment horizontal="right" vertical="center" shrinkToFit="1"/>
    </xf>
    <xf numFmtId="0" fontId="12" fillId="0" borderId="0" xfId="0" applyFont="1" applyAlignment="1">
      <alignment vertical="center" wrapText="1"/>
    </xf>
    <xf numFmtId="3" fontId="18" fillId="0" borderId="7" xfId="0" applyNumberFormat="1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/>
    </xf>
    <xf numFmtId="38" fontId="3" fillId="0" borderId="7" xfId="1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 shrinkToFit="1"/>
    </xf>
    <xf numFmtId="0" fontId="18" fillId="0" borderId="6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38" fontId="3" fillId="0" borderId="4" xfId="1" applyFont="1" applyBorder="1" applyAlignment="1">
      <alignment horizontal="right" vertical="center" shrinkToFit="1"/>
    </xf>
    <xf numFmtId="0" fontId="18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8" fillId="6" borderId="4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18" fillId="6" borderId="6" xfId="0" applyFont="1" applyFill="1" applyBorder="1" applyAlignment="1">
      <alignment vertical="center" wrapText="1"/>
    </xf>
    <xf numFmtId="0" fontId="18" fillId="6" borderId="7" xfId="0" applyFont="1" applyFill="1" applyBorder="1" applyAlignment="1">
      <alignment vertical="center" wrapText="1"/>
    </xf>
    <xf numFmtId="38" fontId="3" fillId="6" borderId="4" xfId="1" applyFont="1" applyFill="1" applyBorder="1" applyAlignment="1">
      <alignment horizontal="right" vertical="center" shrinkToFit="1"/>
    </xf>
    <xf numFmtId="0" fontId="14" fillId="0" borderId="0" xfId="0" applyFont="1" applyAlignment="1"/>
    <xf numFmtId="177" fontId="3" fillId="0" borderId="3" xfId="0" applyNumberFormat="1" applyFont="1" applyBorder="1" applyAlignment="1">
      <alignment horizontal="left" vertical="center" shrinkToFit="1"/>
    </xf>
    <xf numFmtId="0" fontId="12" fillId="0" borderId="0" xfId="0" applyFont="1" applyAlignment="1">
      <alignment vertical="top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13" fillId="0" borderId="0" xfId="0" applyFont="1" applyAlignment="1">
      <alignment shrinkToFit="1"/>
    </xf>
    <xf numFmtId="0" fontId="3" fillId="0" borderId="0" xfId="0" applyFont="1" applyAlignment="1">
      <alignment horizontal="distributed" vertical="center"/>
    </xf>
    <xf numFmtId="0" fontId="20" fillId="0" borderId="0" xfId="0" applyFont="1" applyAlignment="1">
      <alignment horizontal="distributed"/>
    </xf>
    <xf numFmtId="0" fontId="20" fillId="0" borderId="41" xfId="0" applyFont="1" applyBorder="1" applyAlignment="1">
      <alignment horizontal="distributed"/>
    </xf>
    <xf numFmtId="0" fontId="3" fillId="0" borderId="3" xfId="0" applyFont="1" applyBorder="1" applyAlignment="1">
      <alignment horizontal="distributed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76" fontId="16" fillId="0" borderId="10" xfId="0" applyNumberFormat="1" applyFont="1" applyBorder="1" applyAlignment="1">
      <alignment horizontal="right" vertical="center" shrinkToFit="1"/>
    </xf>
    <xf numFmtId="176" fontId="16" fillId="0" borderId="11" xfId="0" applyNumberFormat="1" applyFont="1" applyBorder="1" applyAlignment="1">
      <alignment horizontal="right" vertical="center" shrinkToFit="1"/>
    </xf>
    <xf numFmtId="0" fontId="3" fillId="0" borderId="4" xfId="0" applyFont="1" applyBorder="1" applyAlignment="1">
      <alignment horizontal="left" vertical="center" wrapText="1"/>
    </xf>
    <xf numFmtId="3" fontId="18" fillId="0" borderId="4" xfId="0" applyNumberFormat="1" applyFont="1" applyBorder="1" applyAlignment="1">
      <alignment horizontal="left" vertical="center" wrapText="1"/>
    </xf>
    <xf numFmtId="3" fontId="3" fillId="0" borderId="4" xfId="0" applyNumberFormat="1" applyFont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3" fontId="18" fillId="0" borderId="6" xfId="0" applyNumberFormat="1" applyFont="1" applyBorder="1" applyAlignment="1">
      <alignment horizontal="left" vertical="center" wrapText="1"/>
    </xf>
    <xf numFmtId="3" fontId="18" fillId="0" borderId="7" xfId="0" applyNumberFormat="1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vertical="center" shrinkToFit="1"/>
    </xf>
    <xf numFmtId="0" fontId="3" fillId="0" borderId="1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right" vertical="center" shrinkToFit="1"/>
    </xf>
    <xf numFmtId="0" fontId="18" fillId="0" borderId="4" xfId="0" applyFont="1" applyBorder="1" applyAlignment="1">
      <alignment horizontal="left" vertical="center" wrapText="1"/>
    </xf>
    <xf numFmtId="0" fontId="18" fillId="6" borderId="6" xfId="0" applyFont="1" applyFill="1" applyBorder="1" applyAlignment="1">
      <alignment horizontal="left" vertical="center" wrapText="1"/>
    </xf>
    <xf numFmtId="0" fontId="18" fillId="6" borderId="7" xfId="0" applyFont="1" applyFill="1" applyBorder="1" applyAlignment="1">
      <alignment horizontal="left" vertical="center" wrapText="1"/>
    </xf>
    <xf numFmtId="38" fontId="3" fillId="6" borderId="4" xfId="1" applyFont="1" applyFill="1" applyBorder="1" applyAlignment="1">
      <alignment vertical="center" shrinkToFit="1"/>
    </xf>
    <xf numFmtId="0" fontId="18" fillId="6" borderId="4" xfId="0" applyFont="1" applyFill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38" fontId="3" fillId="0" borderId="4" xfId="1" applyFont="1" applyBorder="1" applyAlignment="1">
      <alignment vertical="center" shrinkToFit="1"/>
    </xf>
    <xf numFmtId="0" fontId="3" fillId="0" borderId="1" xfId="0" applyFont="1" applyBorder="1" applyAlignment="1">
      <alignment horizontal="right" vertical="center" shrinkToFit="1"/>
    </xf>
    <xf numFmtId="0" fontId="0" fillId="0" borderId="1" xfId="0" applyBorder="1" applyAlignment="1">
      <alignment vertical="center" shrinkToFit="1"/>
    </xf>
    <xf numFmtId="38" fontId="3" fillId="0" borderId="2" xfId="1" applyFont="1" applyBorder="1" applyAlignment="1">
      <alignment horizontal="right" vertical="center" shrinkToFit="1"/>
    </xf>
    <xf numFmtId="0" fontId="3" fillId="6" borderId="6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177" fontId="3" fillId="0" borderId="0" xfId="0" applyNumberFormat="1" applyFont="1" applyAlignment="1">
      <alignment horizontal="right" vertical="center" shrinkToFit="1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distributed" indent="3"/>
    </xf>
    <xf numFmtId="0" fontId="22" fillId="0" borderId="41" xfId="0" applyFont="1" applyBorder="1" applyAlignment="1">
      <alignment horizontal="distributed" indent="3"/>
    </xf>
    <xf numFmtId="0" fontId="3" fillId="0" borderId="0" xfId="0" applyFont="1" applyAlignment="1">
      <alignment vertical="top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3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14" fillId="0" borderId="0" xfId="0" applyFont="1" applyAlignment="1">
      <alignment vertical="top" shrinkToFit="1"/>
    </xf>
    <xf numFmtId="0" fontId="3" fillId="0" borderId="0" xfId="0" applyFont="1" applyAlignment="1">
      <alignment horizontal="right" vertical="center" shrinkToFit="1"/>
    </xf>
    <xf numFmtId="38" fontId="3" fillId="0" borderId="4" xfId="1" applyFont="1" applyFill="1" applyBorder="1" applyAlignment="1">
      <alignment horizontal="right" vertical="center" shrinkToFi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 vertical="center" indent="7"/>
    </xf>
    <xf numFmtId="0" fontId="12" fillId="0" borderId="1" xfId="0" applyFont="1" applyBorder="1" applyAlignment="1">
      <alignment horizontal="right" vertical="center" shrinkToFit="1"/>
    </xf>
    <xf numFmtId="0" fontId="5" fillId="0" borderId="42" xfId="0" applyFont="1" applyFill="1" applyBorder="1">
      <alignment vertical="center"/>
    </xf>
    <xf numFmtId="187" fontId="5" fillId="0" borderId="42" xfId="0" applyNumberFormat="1" applyFont="1" applyFill="1" applyBorder="1" applyAlignment="1">
      <alignment horizontal="left" vertical="center"/>
    </xf>
    <xf numFmtId="0" fontId="5" fillId="0" borderId="46" xfId="0" applyFont="1" applyFill="1" applyBorder="1">
      <alignment vertical="center"/>
    </xf>
    <xf numFmtId="38" fontId="5" fillId="0" borderId="46" xfId="0" applyNumberFormat="1" applyFont="1" applyFill="1" applyBorder="1">
      <alignment vertical="center"/>
    </xf>
    <xf numFmtId="0" fontId="5" fillId="3" borderId="43" xfId="0" applyFont="1" applyFill="1" applyBorder="1">
      <alignment vertical="center"/>
    </xf>
    <xf numFmtId="0" fontId="5" fillId="3" borderId="44" xfId="0" applyFont="1" applyFill="1" applyBorder="1">
      <alignment vertical="center"/>
    </xf>
    <xf numFmtId="0" fontId="5" fillId="3" borderId="45" xfId="0" applyFont="1" applyFill="1" applyBorder="1">
      <alignment vertical="center"/>
    </xf>
    <xf numFmtId="0" fontId="5" fillId="3" borderId="42" xfId="0" applyFont="1" applyFill="1" applyBorder="1" applyAlignment="1">
      <alignment horizontal="left" vertical="center"/>
    </xf>
    <xf numFmtId="0" fontId="5" fillId="3" borderId="42" xfId="0" applyFont="1" applyFill="1" applyBorder="1">
      <alignment vertical="center"/>
    </xf>
    <xf numFmtId="0" fontId="5" fillId="5" borderId="46" xfId="0" applyFont="1" applyFill="1" applyBorder="1">
      <alignment vertical="center"/>
    </xf>
    <xf numFmtId="0" fontId="5" fillId="5" borderId="47" xfId="0" applyFont="1" applyFill="1" applyBorder="1">
      <alignment vertical="center"/>
    </xf>
    <xf numFmtId="0" fontId="5" fillId="5" borderId="48" xfId="0" applyFont="1" applyFill="1" applyBorder="1">
      <alignment vertical="center"/>
    </xf>
    <xf numFmtId="38" fontId="5" fillId="5" borderId="46" xfId="0" applyNumberFormat="1" applyFont="1" applyFill="1" applyBorder="1">
      <alignment vertical="center"/>
    </xf>
    <xf numFmtId="38" fontId="5" fillId="5" borderId="48" xfId="0" applyNumberFormat="1" applyFont="1" applyFill="1" applyBorder="1">
      <alignment vertical="center"/>
    </xf>
  </cellXfs>
  <cellStyles count="3">
    <cellStyle name="KANAME" xfId="2" xr:uid="{00000000-0005-0000-0000-000000000000}"/>
    <cellStyle name="桁区切り" xfId="1" builtinId="6"/>
    <cellStyle name="標準" xfId="0" builtinId="0"/>
  </cellStyles>
  <dxfs count="4">
    <dxf>
      <numFmt numFmtId="3" formatCode="#,##0"/>
    </dxf>
    <dxf>
      <numFmt numFmtId="183" formatCode="#,##0.###"/>
    </dxf>
    <dxf>
      <numFmt numFmtId="3" formatCode="#,##0"/>
    </dxf>
    <dxf>
      <numFmt numFmtId="183" formatCode="#,##0.###"/>
    </dxf>
  </dxfs>
  <tableStyles count="0" defaultTableStyle="TableStyleMedium9" defaultPivotStyle="PivotStyleLight16"/>
  <colors>
    <mruColors>
      <color rgb="FFF0F0F0"/>
      <color rgb="FFF1EFEB"/>
      <color rgb="FFDCE6F1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546100</xdr:colOff>
      <xdr:row>7</xdr:row>
      <xdr:rowOff>107950</xdr:rowOff>
    </xdr:from>
    <xdr:to>
      <xdr:col>13</xdr:col>
      <xdr:colOff>25344</xdr:colOff>
      <xdr:row>8</xdr:row>
      <xdr:rowOff>119650</xdr:rowOff>
    </xdr:to>
    <xdr:sp macro="" textlink="FaxNo_Text">
      <xdr:nvSpPr>
        <xdr:cNvPr id="14" name="TEXT_FAX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6223000" y="1793875"/>
          <a:ext cx="1203269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FFB26EBC-1F61-49A7-AEB4-5BB440D22283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FAX:03-880-8880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304800</xdr:colOff>
      <xdr:row>3</xdr:row>
      <xdr:rowOff>124264</xdr:rowOff>
    </xdr:from>
    <xdr:to>
      <xdr:col>12</xdr:col>
      <xdr:colOff>115315</xdr:colOff>
      <xdr:row>5</xdr:row>
      <xdr:rowOff>17678</xdr:rowOff>
    </xdr:to>
    <xdr:sp macro="" textlink="Kaisyamei">
      <xdr:nvSpPr>
        <xdr:cNvPr id="17" name="TEXT_NAME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4533900" y="1010089"/>
          <a:ext cx="2106040" cy="2934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5E8F84EF-A3F8-4B4B-9DD2-20FCF9727DBA}" type="TxLink">
            <a:rPr kumimoji="1" lang="ja-JP" altLang="en-US" sz="1400" b="1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株式会社　プラスバイプラス</a:t>
          </a:fld>
          <a:endParaRPr kumimoji="1" lang="ja-JP" altLang="en-US" sz="14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304800</xdr:colOff>
      <xdr:row>5</xdr:row>
      <xdr:rowOff>96483</xdr:rowOff>
    </xdr:from>
    <xdr:to>
      <xdr:col>9</xdr:col>
      <xdr:colOff>730283</xdr:colOff>
      <xdr:row>6</xdr:row>
      <xdr:rowOff>109426</xdr:rowOff>
    </xdr:to>
    <xdr:sp macro="" textlink="YubinNo_Text">
      <xdr:nvSpPr>
        <xdr:cNvPr id="18" name="TEXT_NO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4533900" y="1382358"/>
          <a:ext cx="816008" cy="212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06498BE9-6FD5-4D17-B316-785F439FA3E9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295275</xdr:colOff>
      <xdr:row>6</xdr:row>
      <xdr:rowOff>63924</xdr:rowOff>
    </xdr:from>
    <xdr:to>
      <xdr:col>14</xdr:col>
      <xdr:colOff>114300</xdr:colOff>
      <xdr:row>7</xdr:row>
      <xdr:rowOff>147627</xdr:rowOff>
    </xdr:to>
    <xdr:sp macro="" textlink="Jyusyo">
      <xdr:nvSpPr>
        <xdr:cNvPr id="19" name="TEXT_ADDR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4524375" y="1549824"/>
          <a:ext cx="3267075" cy="2837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803CA0C8-F63F-4329-B0EC-42C57C92F762}" type="TxLink">
            <a:rPr lang="ja-JP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東京都新宿区西新宿7-2-4</a:t>
          </a:fld>
          <a:endParaRPr kumimoji="1" lang="ja-JP" altLang="en-US" sz="10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304800</xdr:colOff>
      <xdr:row>7</xdr:row>
      <xdr:rowOff>103368</xdr:rowOff>
    </xdr:from>
    <xdr:to>
      <xdr:col>11</xdr:col>
      <xdr:colOff>445141</xdr:colOff>
      <xdr:row>8</xdr:row>
      <xdr:rowOff>127119</xdr:rowOff>
    </xdr:to>
    <xdr:sp macro="" textlink="TelNo_Text">
      <xdr:nvSpPr>
        <xdr:cNvPr id="20" name="TEXT_TEL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533900" y="1789293"/>
          <a:ext cx="1588141" cy="2237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BB537C5-32E1-4A17-8143-E5C423A26DB2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TEL:03-888-8888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295276</xdr:colOff>
      <xdr:row>9</xdr:row>
      <xdr:rowOff>29489</xdr:rowOff>
    </xdr:from>
    <xdr:to>
      <xdr:col>13</xdr:col>
      <xdr:colOff>171451</xdr:colOff>
      <xdr:row>10</xdr:row>
      <xdr:rowOff>38100</xdr:rowOff>
    </xdr:to>
    <xdr:sp macro="" textlink="TantoSyainmei_Text">
      <xdr:nvSpPr>
        <xdr:cNvPr id="21" name="TEXT_HUMAN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4524376" y="2124989"/>
          <a:ext cx="3048000" cy="208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3E8184C8-968C-41BC-ABF7-CA13356F67D0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295275</xdr:colOff>
      <xdr:row>9</xdr:row>
      <xdr:rowOff>191421</xdr:rowOff>
    </xdr:from>
    <xdr:to>
      <xdr:col>12</xdr:col>
      <xdr:colOff>869674</xdr:colOff>
      <xdr:row>11</xdr:row>
      <xdr:rowOff>76200</xdr:rowOff>
    </xdr:to>
    <xdr:sp macro="" textlink="MailAddress_Text">
      <xdr:nvSpPr>
        <xdr:cNvPr id="22" name="TEXT_URL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4524375" y="2286921"/>
          <a:ext cx="2869924" cy="2086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E8068BB6-3E87-4D3E-BE53-F40D40512A09}" type="TxLink">
            <a:rPr lang="en-US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676275</xdr:colOff>
      <xdr:row>2</xdr:row>
      <xdr:rowOff>424811</xdr:rowOff>
    </xdr:from>
    <xdr:to>
      <xdr:col>12</xdr:col>
      <xdr:colOff>534697</xdr:colOff>
      <xdr:row>3</xdr:row>
      <xdr:rowOff>139126</xdr:rowOff>
    </xdr:to>
    <xdr:sp macro="" textlink="Kyoka_Text">
      <xdr:nvSpPr>
        <xdr:cNvPr id="25" name="TEXT_KENNO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5295900" y="834386"/>
          <a:ext cx="1763422" cy="190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ABBF84B2-6B31-4161-A22A-937D68FEFFBD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304800</xdr:colOff>
      <xdr:row>4</xdr:row>
      <xdr:rowOff>129042</xdr:rowOff>
    </xdr:from>
    <xdr:to>
      <xdr:col>11</xdr:col>
      <xdr:colOff>382290</xdr:colOff>
      <xdr:row>5</xdr:row>
      <xdr:rowOff>141984</xdr:rowOff>
    </xdr:to>
    <xdr:sp macro="" textlink="Daihyosyamei_Text">
      <xdr:nvSpPr>
        <xdr:cNvPr id="26" name="TEXT_DAI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4533900" y="1214892"/>
          <a:ext cx="1525290" cy="2129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60E707C4-E604-497C-8470-97E09FED1EE5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314736</xdr:colOff>
      <xdr:row>8</xdr:row>
      <xdr:rowOff>72029</xdr:rowOff>
    </xdr:from>
    <xdr:to>
      <xdr:col>12</xdr:col>
      <xdr:colOff>844826</xdr:colOff>
      <xdr:row>9</xdr:row>
      <xdr:rowOff>67271</xdr:rowOff>
    </xdr:to>
    <xdr:sp macro="" textlink="Url">
      <xdr:nvSpPr>
        <xdr:cNvPr id="15" name="TEXT_URL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4543836" y="1957979"/>
          <a:ext cx="2825615" cy="2047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1D4CB4FF-435D-453D-85C8-45EF560E3386}" type="TxLink">
            <a:rPr lang="en-US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739776</xdr:colOff>
      <xdr:row>5</xdr:row>
      <xdr:rowOff>85725</xdr:rowOff>
    </xdr:from>
    <xdr:to>
      <xdr:col>11</xdr:col>
      <xdr:colOff>582501</xdr:colOff>
      <xdr:row>9</xdr:row>
      <xdr:rowOff>176100</xdr:rowOff>
    </xdr:to>
    <xdr:pic>
      <xdr:nvPicPr>
        <xdr:cNvPr id="2" name="簡易縦_KakuinImg">
          <a:extLst>
            <a:ext uri="{FF2B5EF4-FFF2-40B4-BE49-F238E27FC236}">
              <a16:creationId xmlns:a16="http://schemas.microsoft.com/office/drawing/2014/main" id="{DF25187F-06F2-49C8-86FF-8DCB0635B3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9401" y="1371600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11</xdr:col>
      <xdr:colOff>673101</xdr:colOff>
      <xdr:row>5</xdr:row>
      <xdr:rowOff>66675</xdr:rowOff>
    </xdr:from>
    <xdr:to>
      <xdr:col>12</xdr:col>
      <xdr:colOff>725376</xdr:colOff>
      <xdr:row>9</xdr:row>
      <xdr:rowOff>157050</xdr:rowOff>
    </xdr:to>
    <xdr:pic>
      <xdr:nvPicPr>
        <xdr:cNvPr id="3" name="簡易縦_MaruinImg">
          <a:extLst>
            <a:ext uri="{FF2B5EF4-FFF2-40B4-BE49-F238E27FC236}">
              <a16:creationId xmlns:a16="http://schemas.microsoft.com/office/drawing/2014/main" id="{830C8208-22FF-46EF-8BE7-797EE830EE2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50001" y="1352550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381000</xdr:colOff>
      <xdr:row>2</xdr:row>
      <xdr:rowOff>200025</xdr:rowOff>
    </xdr:from>
    <xdr:to>
      <xdr:col>9</xdr:col>
      <xdr:colOff>661093</xdr:colOff>
      <xdr:row>3</xdr:row>
      <xdr:rowOff>144435</xdr:rowOff>
    </xdr:to>
    <xdr:pic>
      <xdr:nvPicPr>
        <xdr:cNvPr id="4" name="簡易縦_LogoImg">
          <a:extLst>
            <a:ext uri="{FF2B5EF4-FFF2-40B4-BE49-F238E27FC236}">
              <a16:creationId xmlns:a16="http://schemas.microsoft.com/office/drawing/2014/main" id="{657DCC61-420C-6A30-9122-6C489E67F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10100" y="609600"/>
          <a:ext cx="670618" cy="420660"/>
        </a:xfrm>
        <a:prstGeom prst="rect">
          <a:avLst/>
        </a:prstGeom>
      </xdr:spPr>
    </xdr:pic>
    <xdr:clientData/>
  </xdr:twoCellAnchor>
  <xdr:twoCellAnchor>
    <xdr:from>
      <xdr:col>8</xdr:col>
      <xdr:colOff>304800</xdr:colOff>
      <xdr:row>2</xdr:row>
      <xdr:rowOff>9525</xdr:rowOff>
    </xdr:from>
    <xdr:to>
      <xdr:col>12</xdr:col>
      <xdr:colOff>295275</xdr:colOff>
      <xdr:row>2</xdr:row>
      <xdr:rowOff>200025</xdr:rowOff>
    </xdr:to>
    <xdr:sp macro="" textlink="InvoiceNo_Text">
      <xdr:nvSpPr>
        <xdr:cNvPr id="6" name="InvoiceBango">
          <a:extLst>
            <a:ext uri="{FF2B5EF4-FFF2-40B4-BE49-F238E27FC236}">
              <a16:creationId xmlns:a16="http://schemas.microsoft.com/office/drawing/2014/main" id="{F9AE591F-CD64-738D-FC5F-D07077F129E6}"/>
            </a:ext>
          </a:extLst>
        </xdr:cNvPr>
        <xdr:cNvSpPr txBox="1"/>
      </xdr:nvSpPr>
      <xdr:spPr>
        <a:xfrm>
          <a:off x="4533900" y="419100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43FD550B-0C09-41B9-848E-181725EE6332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136525</xdr:colOff>
      <xdr:row>11</xdr:row>
      <xdr:rowOff>0</xdr:rowOff>
    </xdr:from>
    <xdr:to>
      <xdr:col>7</xdr:col>
      <xdr:colOff>392652</xdr:colOff>
      <xdr:row>11</xdr:row>
      <xdr:rowOff>282898</xdr:rowOff>
    </xdr:to>
    <xdr:sp macro="" textlink="DispKeigenRate_Text">
      <xdr:nvSpPr>
        <xdr:cNvPr id="7" name="TEXT_KEIGENRATE">
          <a:extLst>
            <a:ext uri="{FF2B5EF4-FFF2-40B4-BE49-F238E27FC236}">
              <a16:creationId xmlns:a16="http://schemas.microsoft.com/office/drawing/2014/main" id="{29613D78-E7A5-65E7-400E-80E0B3A190DA}"/>
            </a:ext>
          </a:extLst>
        </xdr:cNvPr>
        <xdr:cNvSpPr txBox="1"/>
      </xdr:nvSpPr>
      <xdr:spPr>
        <a:xfrm>
          <a:off x="2251075" y="2419350"/>
          <a:ext cx="837152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fld id="{733B5E8D-085B-4ABB-82D4-34C0E84ADB96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8%対象合計</a:t>
          </a:fld>
          <a:endParaRPr kumimoji="1" lang="ja-JP" altLang="en-US" sz="1100"/>
        </a:p>
      </xdr:txBody>
    </xdr:sp>
    <xdr:clientData/>
  </xdr:twoCellAnchor>
  <xdr:twoCellAnchor>
    <xdr:from>
      <xdr:col>7</xdr:col>
      <xdr:colOff>240252</xdr:colOff>
      <xdr:row>11</xdr:row>
      <xdr:rowOff>0</xdr:rowOff>
    </xdr:from>
    <xdr:to>
      <xdr:col>8</xdr:col>
      <xdr:colOff>357727</xdr:colOff>
      <xdr:row>11</xdr:row>
      <xdr:rowOff>282898</xdr:rowOff>
    </xdr:to>
    <xdr:sp macro="" textlink="KeigenObjTotal_Text">
      <xdr:nvSpPr>
        <xdr:cNvPr id="8" name="TEXT_KEIGENTOTAL">
          <a:extLst>
            <a:ext uri="{FF2B5EF4-FFF2-40B4-BE49-F238E27FC236}">
              <a16:creationId xmlns:a16="http://schemas.microsoft.com/office/drawing/2014/main" id="{6A332905-382E-480D-2C5F-C2315AAB9A9A}"/>
            </a:ext>
          </a:extLst>
        </xdr:cNvPr>
        <xdr:cNvSpPr txBox="1"/>
      </xdr:nvSpPr>
      <xdr:spPr>
        <a:xfrm>
          <a:off x="2935827" y="2419350"/>
          <a:ext cx="1651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43875723-94BE-425C-853F-5779E3987743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1,000,000</a:t>
          </a:fld>
          <a:endParaRPr kumimoji="1" lang="ja-JP" altLang="en-US" sz="1100"/>
        </a:p>
      </xdr:txBody>
    </xdr:sp>
    <xdr:clientData/>
  </xdr:twoCellAnchor>
  <xdr:twoCellAnchor>
    <xdr:from>
      <xdr:col>8</xdr:col>
      <xdr:colOff>205327</xdr:colOff>
      <xdr:row>11</xdr:row>
      <xdr:rowOff>0</xdr:rowOff>
    </xdr:from>
    <xdr:to>
      <xdr:col>9</xdr:col>
      <xdr:colOff>576549</xdr:colOff>
      <xdr:row>11</xdr:row>
      <xdr:rowOff>282898</xdr:rowOff>
    </xdr:to>
    <xdr:sp macro="" textlink="DispKeigenZei_Text">
      <xdr:nvSpPr>
        <xdr:cNvPr id="9" name="TEXT_KEIGENZEI">
          <a:extLst>
            <a:ext uri="{FF2B5EF4-FFF2-40B4-BE49-F238E27FC236}">
              <a16:creationId xmlns:a16="http://schemas.microsoft.com/office/drawing/2014/main" id="{429DD3C5-EB44-6811-392F-4CED6110F80E}"/>
            </a:ext>
          </a:extLst>
        </xdr:cNvPr>
        <xdr:cNvSpPr txBox="1"/>
      </xdr:nvSpPr>
      <xdr:spPr>
        <a:xfrm>
          <a:off x="4434427" y="2419350"/>
          <a:ext cx="761747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fld id="{8A5A828E-9F9A-4837-B865-7164F1F24312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左記消費税</a:t>
          </a:fld>
          <a:endParaRPr kumimoji="1" lang="ja-JP" altLang="en-US" sz="1100"/>
        </a:p>
      </xdr:txBody>
    </xdr:sp>
    <xdr:clientData/>
  </xdr:twoCellAnchor>
  <xdr:twoCellAnchor>
    <xdr:from>
      <xdr:col>9</xdr:col>
      <xdr:colOff>424149</xdr:colOff>
      <xdr:row>11</xdr:row>
      <xdr:rowOff>0</xdr:rowOff>
    </xdr:from>
    <xdr:to>
      <xdr:col>12</xdr:col>
      <xdr:colOff>170149</xdr:colOff>
      <xdr:row>11</xdr:row>
      <xdr:rowOff>282898</xdr:rowOff>
    </xdr:to>
    <xdr:sp macro="" textlink="KeigenTotal_Text">
      <xdr:nvSpPr>
        <xdr:cNvPr id="10" name="TEXT_KEIGENZEITOTAL">
          <a:extLst>
            <a:ext uri="{FF2B5EF4-FFF2-40B4-BE49-F238E27FC236}">
              <a16:creationId xmlns:a16="http://schemas.microsoft.com/office/drawing/2014/main" id="{2FAFF553-723B-742F-BDF5-24992FAD4A81}"/>
            </a:ext>
          </a:extLst>
        </xdr:cNvPr>
        <xdr:cNvSpPr txBox="1"/>
      </xdr:nvSpPr>
      <xdr:spPr>
        <a:xfrm>
          <a:off x="5043774" y="2419350"/>
          <a:ext cx="1651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29B1ADBF-3FC4-436F-BFD0-9D91ECE0F795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80,000</a:t>
          </a:fld>
          <a:endParaRPr kumimoji="1" lang="ja-JP" altLang="en-US" sz="1100"/>
        </a:p>
      </xdr:txBody>
    </xdr:sp>
    <xdr:clientData/>
  </xdr:twoCellAnchor>
  <xdr:twoCellAnchor>
    <xdr:from>
      <xdr:col>5</xdr:col>
      <xdr:colOff>136525</xdr:colOff>
      <xdr:row>11</xdr:row>
      <xdr:rowOff>168598</xdr:rowOff>
    </xdr:from>
    <xdr:to>
      <xdr:col>7</xdr:col>
      <xdr:colOff>464339</xdr:colOff>
      <xdr:row>13</xdr:row>
      <xdr:rowOff>13346</xdr:rowOff>
    </xdr:to>
    <xdr:sp macro="" textlink="DispHyojunRate_Text">
      <xdr:nvSpPr>
        <xdr:cNvPr id="11" name="TEXT_HYOJUNRATE">
          <a:extLst>
            <a:ext uri="{FF2B5EF4-FFF2-40B4-BE49-F238E27FC236}">
              <a16:creationId xmlns:a16="http://schemas.microsoft.com/office/drawing/2014/main" id="{51FCD7B0-9F0C-CC73-5566-A1B96009AA90}"/>
            </a:ext>
          </a:extLst>
        </xdr:cNvPr>
        <xdr:cNvSpPr txBox="1"/>
      </xdr:nvSpPr>
      <xdr:spPr>
        <a:xfrm>
          <a:off x="2251075" y="2587948"/>
          <a:ext cx="908839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fld id="{05B29BEB-4308-43DF-BBAB-E710C77BCAE9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10%対象合計</a:t>
          </a:fld>
          <a:endParaRPr kumimoji="1" lang="ja-JP" altLang="en-US" sz="1100"/>
        </a:p>
      </xdr:txBody>
    </xdr:sp>
    <xdr:clientData/>
  </xdr:twoCellAnchor>
  <xdr:twoCellAnchor>
    <xdr:from>
      <xdr:col>7</xdr:col>
      <xdr:colOff>240252</xdr:colOff>
      <xdr:row>11</xdr:row>
      <xdr:rowOff>168598</xdr:rowOff>
    </xdr:from>
    <xdr:to>
      <xdr:col>8</xdr:col>
      <xdr:colOff>357727</xdr:colOff>
      <xdr:row>13</xdr:row>
      <xdr:rowOff>13346</xdr:rowOff>
    </xdr:to>
    <xdr:sp macro="" textlink="HyojunObjTotal_Text">
      <xdr:nvSpPr>
        <xdr:cNvPr id="12" name="TEXT_HYOJUNTOTAL">
          <a:extLst>
            <a:ext uri="{FF2B5EF4-FFF2-40B4-BE49-F238E27FC236}">
              <a16:creationId xmlns:a16="http://schemas.microsoft.com/office/drawing/2014/main" id="{722EB5B4-A59D-445E-79A8-5BA52AE04D27}"/>
            </a:ext>
          </a:extLst>
        </xdr:cNvPr>
        <xdr:cNvSpPr txBox="1"/>
      </xdr:nvSpPr>
      <xdr:spPr>
        <a:xfrm>
          <a:off x="2935827" y="2587948"/>
          <a:ext cx="1651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7A8C2BAC-ACB1-4139-BFBB-647098902AC4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1,000,000</a:t>
          </a:fld>
          <a:endParaRPr kumimoji="1" lang="ja-JP" altLang="en-US" sz="1100"/>
        </a:p>
      </xdr:txBody>
    </xdr:sp>
    <xdr:clientData/>
  </xdr:twoCellAnchor>
  <xdr:twoCellAnchor>
    <xdr:from>
      <xdr:col>8</xdr:col>
      <xdr:colOff>205327</xdr:colOff>
      <xdr:row>11</xdr:row>
      <xdr:rowOff>168598</xdr:rowOff>
    </xdr:from>
    <xdr:to>
      <xdr:col>9</xdr:col>
      <xdr:colOff>576549</xdr:colOff>
      <xdr:row>13</xdr:row>
      <xdr:rowOff>13346</xdr:rowOff>
    </xdr:to>
    <xdr:sp macro="" textlink="DispHyojunZei_Text">
      <xdr:nvSpPr>
        <xdr:cNvPr id="13" name="TEXT_HYOJUNZEI">
          <a:extLst>
            <a:ext uri="{FF2B5EF4-FFF2-40B4-BE49-F238E27FC236}">
              <a16:creationId xmlns:a16="http://schemas.microsoft.com/office/drawing/2014/main" id="{93CBCCE1-E007-F477-7D77-A49BBEBFAEDC}"/>
            </a:ext>
          </a:extLst>
        </xdr:cNvPr>
        <xdr:cNvSpPr txBox="1"/>
      </xdr:nvSpPr>
      <xdr:spPr>
        <a:xfrm>
          <a:off x="4434427" y="2587948"/>
          <a:ext cx="761747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fld id="{269BBA4D-4600-40A3-8524-963007027CD5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左記消費税</a:t>
          </a:fld>
          <a:endParaRPr kumimoji="1" lang="ja-JP" altLang="en-US" sz="1100"/>
        </a:p>
      </xdr:txBody>
    </xdr:sp>
    <xdr:clientData/>
  </xdr:twoCellAnchor>
  <xdr:twoCellAnchor>
    <xdr:from>
      <xdr:col>9</xdr:col>
      <xdr:colOff>424149</xdr:colOff>
      <xdr:row>11</xdr:row>
      <xdr:rowOff>168598</xdr:rowOff>
    </xdr:from>
    <xdr:to>
      <xdr:col>12</xdr:col>
      <xdr:colOff>170149</xdr:colOff>
      <xdr:row>13</xdr:row>
      <xdr:rowOff>13346</xdr:rowOff>
    </xdr:to>
    <xdr:sp macro="" textlink="HyojunTotal_Text">
      <xdr:nvSpPr>
        <xdr:cNvPr id="16" name="TEXT_HYOJUNZEITOTAL">
          <a:extLst>
            <a:ext uri="{FF2B5EF4-FFF2-40B4-BE49-F238E27FC236}">
              <a16:creationId xmlns:a16="http://schemas.microsoft.com/office/drawing/2014/main" id="{7B214FF9-F60D-7A3C-607F-13517FCECEF2}"/>
            </a:ext>
          </a:extLst>
        </xdr:cNvPr>
        <xdr:cNvSpPr txBox="1"/>
      </xdr:nvSpPr>
      <xdr:spPr>
        <a:xfrm>
          <a:off x="5043774" y="2587948"/>
          <a:ext cx="1651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E16B24BE-7F17-4A3F-AD5A-31DADBD09509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100,000</a:t>
          </a:fld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73824</xdr:colOff>
      <xdr:row>4</xdr:row>
      <xdr:rowOff>463592</xdr:rowOff>
    </xdr:from>
    <xdr:to>
      <xdr:col>10</xdr:col>
      <xdr:colOff>721297</xdr:colOff>
      <xdr:row>5</xdr:row>
      <xdr:rowOff>255130</xdr:rowOff>
    </xdr:to>
    <xdr:sp macro="" textlink="Kaisyamei">
      <xdr:nvSpPr>
        <xdr:cNvPr id="18" name="TEXT_NAME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/>
      </xdr:nvSpPr>
      <xdr:spPr>
        <a:xfrm>
          <a:off x="7741449" y="1273217"/>
          <a:ext cx="2104798" cy="2963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4E6C0FA4-C131-432F-8721-FFC44FCC5F7F}" type="TxLink">
            <a:rPr kumimoji="1" lang="ja-JP" altLang="en-US" sz="1400" b="1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株式会社　プラスバイプラス</a:t>
          </a:fld>
          <a:endParaRPr kumimoji="1" lang="ja-JP" altLang="en-US" sz="14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73824</xdr:colOff>
      <xdr:row>5</xdr:row>
      <xdr:rowOff>376512</xdr:rowOff>
    </xdr:from>
    <xdr:to>
      <xdr:col>8</xdr:col>
      <xdr:colOff>888590</xdr:colOff>
      <xdr:row>5</xdr:row>
      <xdr:rowOff>588237</xdr:rowOff>
    </xdr:to>
    <xdr:sp macro="" textlink="YubinNo_Text">
      <xdr:nvSpPr>
        <xdr:cNvPr id="20" name="TEXT_NO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/>
      </xdr:nvSpPr>
      <xdr:spPr>
        <a:xfrm>
          <a:off x="7741449" y="1690962"/>
          <a:ext cx="8147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6B990E8E-6940-48AE-B194-3F16C02F7E28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64299</xdr:colOff>
      <xdr:row>5</xdr:row>
      <xdr:rowOff>497775</xdr:rowOff>
    </xdr:from>
    <xdr:to>
      <xdr:col>12</xdr:col>
      <xdr:colOff>16674</xdr:colOff>
      <xdr:row>6</xdr:row>
      <xdr:rowOff>151662</xdr:rowOff>
    </xdr:to>
    <xdr:sp macro="" textlink="Jyusyo">
      <xdr:nvSpPr>
        <xdr:cNvPr id="21" name="TEXT_ADDR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/>
      </xdr:nvSpPr>
      <xdr:spPr>
        <a:xfrm>
          <a:off x="7731924" y="1812225"/>
          <a:ext cx="3314700" cy="2825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6FBEC006-4357-42FC-A44C-77391B18104B}" type="TxLink">
            <a:rPr lang="ja-JP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東京都新宿区西新宿7-2-4</a:t>
          </a:fld>
          <a:endParaRPr kumimoji="1" lang="ja-JP" altLang="en-US" sz="1000" b="1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73824</xdr:colOff>
      <xdr:row>6</xdr:row>
      <xdr:rowOff>110810</xdr:rowOff>
    </xdr:from>
    <xdr:to>
      <xdr:col>10</xdr:col>
      <xdr:colOff>209006</xdr:colOff>
      <xdr:row>6</xdr:row>
      <xdr:rowOff>332602</xdr:rowOff>
    </xdr:to>
    <xdr:sp macro="" textlink="TelNo_Text">
      <xdr:nvSpPr>
        <xdr:cNvPr id="29" name="TEXT_TEL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 txBox="1"/>
      </xdr:nvSpPr>
      <xdr:spPr>
        <a:xfrm>
          <a:off x="7741449" y="2053910"/>
          <a:ext cx="1592507" cy="2217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8D99909B-7964-4F5E-A917-05C8950C8605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TEL:03-888-8888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244256</xdr:colOff>
      <xdr:row>6</xdr:row>
      <xdr:rowOff>111370</xdr:rowOff>
    </xdr:from>
    <xdr:to>
      <xdr:col>12</xdr:col>
      <xdr:colOff>382176</xdr:colOff>
      <xdr:row>6</xdr:row>
      <xdr:rowOff>332602</xdr:rowOff>
    </xdr:to>
    <xdr:sp macro="" textlink="FaxNo_Text">
      <xdr:nvSpPr>
        <xdr:cNvPr id="34" name="TEXT_FAX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 txBox="1"/>
      </xdr:nvSpPr>
      <xdr:spPr>
        <a:xfrm>
          <a:off x="9369206" y="2054470"/>
          <a:ext cx="2042920" cy="2212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FFB26EBC-1F61-49A7-AEB4-5BB440D22283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FAX:03-880-8880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64300</xdr:colOff>
      <xdr:row>6</xdr:row>
      <xdr:rowOff>291750</xdr:rowOff>
    </xdr:from>
    <xdr:to>
      <xdr:col>12</xdr:col>
      <xdr:colOff>114301</xdr:colOff>
      <xdr:row>7</xdr:row>
      <xdr:rowOff>114300</xdr:rowOff>
    </xdr:to>
    <xdr:sp macro="" textlink="Url">
      <xdr:nvSpPr>
        <xdr:cNvPr id="35" name="TEXT_URL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 txBox="1"/>
      </xdr:nvSpPr>
      <xdr:spPr>
        <a:xfrm>
          <a:off x="7731925" y="2234850"/>
          <a:ext cx="3412326" cy="20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1D4CB4FF-435D-453D-85C8-45EF560E3386}" type="TxLink">
            <a:rPr lang="en-US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64300</xdr:colOff>
      <xdr:row>7</xdr:row>
      <xdr:rowOff>49899</xdr:rowOff>
    </xdr:from>
    <xdr:to>
      <xdr:col>12</xdr:col>
      <xdr:colOff>285751</xdr:colOff>
      <xdr:row>8</xdr:row>
      <xdr:rowOff>123826</xdr:rowOff>
    </xdr:to>
    <xdr:sp macro="" textlink="TantoSyainmei_Text">
      <xdr:nvSpPr>
        <xdr:cNvPr id="36" name="TEXT_HUMAN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 txBox="1"/>
      </xdr:nvSpPr>
      <xdr:spPr>
        <a:xfrm>
          <a:off x="7731925" y="2373999"/>
          <a:ext cx="3583776" cy="1977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3F5DF28D-829F-430A-8E2A-FDC6C7C29C57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64299</xdr:colOff>
      <xdr:row>8</xdr:row>
      <xdr:rowOff>70372</xdr:rowOff>
    </xdr:from>
    <xdr:to>
      <xdr:col>12</xdr:col>
      <xdr:colOff>219075</xdr:colOff>
      <xdr:row>8</xdr:row>
      <xdr:rowOff>285749</xdr:rowOff>
    </xdr:to>
    <xdr:sp macro="" textlink="MailAddress_Text">
      <xdr:nvSpPr>
        <xdr:cNvPr id="37" name="TEXT_URL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 txBox="1"/>
      </xdr:nvSpPr>
      <xdr:spPr>
        <a:xfrm>
          <a:off x="7731924" y="2518297"/>
          <a:ext cx="3517101" cy="2153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FD6C29ED-F78B-4308-8BB8-84EE9A66D65B}" type="TxLink">
            <a:rPr lang="en-US" altLang="en-US" sz="1000" b="0" i="0" u="none" strike="noStrike" smtClean="0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tantho@domain.co.jp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838206</xdr:colOff>
      <xdr:row>4</xdr:row>
      <xdr:rowOff>277309</xdr:rowOff>
    </xdr:from>
    <xdr:to>
      <xdr:col>11</xdr:col>
      <xdr:colOff>350972</xdr:colOff>
      <xdr:row>4</xdr:row>
      <xdr:rowOff>489034</xdr:rowOff>
    </xdr:to>
    <xdr:sp macro="" textlink="Kyoka_Text">
      <xdr:nvSpPr>
        <xdr:cNvPr id="38" name="TEXT_KENNO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 txBox="1"/>
      </xdr:nvSpPr>
      <xdr:spPr>
        <a:xfrm>
          <a:off x="8505831" y="1086934"/>
          <a:ext cx="19511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DAE2EFF6-D173-4A9E-9D44-D1C3BB11CF25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73824</xdr:colOff>
      <xdr:row>5</xdr:row>
      <xdr:rowOff>209608</xdr:rowOff>
    </xdr:from>
    <xdr:to>
      <xdr:col>10</xdr:col>
      <xdr:colOff>143446</xdr:colOff>
      <xdr:row>5</xdr:row>
      <xdr:rowOff>421333</xdr:rowOff>
    </xdr:to>
    <xdr:sp macro="" textlink="Daihyosyamei_Text">
      <xdr:nvSpPr>
        <xdr:cNvPr id="39" name="TEXT_DAI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 txBox="1"/>
      </xdr:nvSpPr>
      <xdr:spPr>
        <a:xfrm>
          <a:off x="7741449" y="1524058"/>
          <a:ext cx="1526947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B5B0EE5F-E2F8-4E57-AF03-CBCE08FF2AE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代表太郎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1291238</xdr:colOff>
      <xdr:row>5</xdr:row>
      <xdr:rowOff>227410</xdr:rowOff>
    </xdr:from>
    <xdr:to>
      <xdr:col>10</xdr:col>
      <xdr:colOff>733913</xdr:colOff>
      <xdr:row>7</xdr:row>
      <xdr:rowOff>117760</xdr:rowOff>
    </xdr:to>
    <xdr:pic>
      <xdr:nvPicPr>
        <xdr:cNvPr id="2" name="簡易横_KakuinImg">
          <a:extLst>
            <a:ext uri="{FF2B5EF4-FFF2-40B4-BE49-F238E27FC236}">
              <a16:creationId xmlns:a16="http://schemas.microsoft.com/office/drawing/2014/main" id="{0D322F97-AE35-491D-87FD-46DD26133F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8863" y="1541860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10</xdr:col>
      <xdr:colOff>869161</xdr:colOff>
      <xdr:row>5</xdr:row>
      <xdr:rowOff>208360</xdr:rowOff>
    </xdr:from>
    <xdr:to>
      <xdr:col>11</xdr:col>
      <xdr:colOff>788086</xdr:colOff>
      <xdr:row>7</xdr:row>
      <xdr:rowOff>98710</xdr:rowOff>
    </xdr:to>
    <xdr:pic>
      <xdr:nvPicPr>
        <xdr:cNvPr id="3" name="簡易横_MaruinImg">
          <a:extLst>
            <a:ext uri="{FF2B5EF4-FFF2-40B4-BE49-F238E27FC236}">
              <a16:creationId xmlns:a16="http://schemas.microsoft.com/office/drawing/2014/main" id="{769C55D6-1F2A-4AD8-AD64-CFB6B180BBE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994111" y="1522810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47625</xdr:colOff>
      <xdr:row>3</xdr:row>
      <xdr:rowOff>228600</xdr:rowOff>
    </xdr:from>
    <xdr:to>
      <xdr:col>8</xdr:col>
      <xdr:colOff>827981</xdr:colOff>
      <xdr:row>4</xdr:row>
      <xdr:rowOff>468672</xdr:rowOff>
    </xdr:to>
    <xdr:pic>
      <xdr:nvPicPr>
        <xdr:cNvPr id="4" name="簡易横_LogoImg">
          <a:extLst>
            <a:ext uri="{FF2B5EF4-FFF2-40B4-BE49-F238E27FC236}">
              <a16:creationId xmlns:a16="http://schemas.microsoft.com/office/drawing/2014/main" id="{91D67252-E9CD-4999-D51C-05AA75522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15250" y="790575"/>
          <a:ext cx="780356" cy="487722"/>
        </a:xfrm>
        <a:prstGeom prst="rect">
          <a:avLst/>
        </a:prstGeom>
      </xdr:spPr>
    </xdr:pic>
    <xdr:clientData/>
  </xdr:twoCellAnchor>
  <xdr:twoCellAnchor>
    <xdr:from>
      <xdr:col>7</xdr:col>
      <xdr:colOff>2933700</xdr:colOff>
      <xdr:row>3</xdr:row>
      <xdr:rowOff>38100</xdr:rowOff>
    </xdr:from>
    <xdr:to>
      <xdr:col>10</xdr:col>
      <xdr:colOff>800100</xdr:colOff>
      <xdr:row>3</xdr:row>
      <xdr:rowOff>228600</xdr:rowOff>
    </xdr:to>
    <xdr:sp macro="" textlink="InvoiceNo_Text">
      <xdr:nvSpPr>
        <xdr:cNvPr id="5" name="InvoiceBango">
          <a:extLst>
            <a:ext uri="{FF2B5EF4-FFF2-40B4-BE49-F238E27FC236}">
              <a16:creationId xmlns:a16="http://schemas.microsoft.com/office/drawing/2014/main" id="{7BF686A6-C717-1C7C-00E9-D4F6AA98FE28}"/>
            </a:ext>
          </a:extLst>
        </xdr:cNvPr>
        <xdr:cNvSpPr txBox="1"/>
      </xdr:nvSpPr>
      <xdr:spPr>
        <a:xfrm>
          <a:off x="7639050" y="60007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F9539D55-4B0E-47AC-AE1F-53D71456B14B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460375</xdr:colOff>
      <xdr:row>8</xdr:row>
      <xdr:rowOff>0</xdr:rowOff>
    </xdr:from>
    <xdr:to>
      <xdr:col>6</xdr:col>
      <xdr:colOff>173577</xdr:colOff>
      <xdr:row>8</xdr:row>
      <xdr:rowOff>282898</xdr:rowOff>
    </xdr:to>
    <xdr:sp macro="" textlink="DispKeigenRate_Text">
      <xdr:nvSpPr>
        <xdr:cNvPr id="6" name="TEXT_KEIGENRATE">
          <a:extLst>
            <a:ext uri="{FF2B5EF4-FFF2-40B4-BE49-F238E27FC236}">
              <a16:creationId xmlns:a16="http://schemas.microsoft.com/office/drawing/2014/main" id="{0B7343C3-7610-3CEE-921A-CDB183DDF8DD}"/>
            </a:ext>
          </a:extLst>
        </xdr:cNvPr>
        <xdr:cNvSpPr txBox="1"/>
      </xdr:nvSpPr>
      <xdr:spPr>
        <a:xfrm>
          <a:off x="3317875" y="2447925"/>
          <a:ext cx="837152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fld id="{BAD62567-4EF8-4CA3-B256-C554571AB6DD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8%対象合計</a:t>
          </a:fld>
          <a:endParaRPr kumimoji="1" lang="ja-JP" altLang="en-US" sz="1100"/>
        </a:p>
      </xdr:txBody>
    </xdr:sp>
    <xdr:clientData/>
  </xdr:twoCellAnchor>
  <xdr:twoCellAnchor>
    <xdr:from>
      <xdr:col>6</xdr:col>
      <xdr:colOff>21177</xdr:colOff>
      <xdr:row>8</xdr:row>
      <xdr:rowOff>0</xdr:rowOff>
    </xdr:from>
    <xdr:to>
      <xdr:col>7</xdr:col>
      <xdr:colOff>948277</xdr:colOff>
      <xdr:row>8</xdr:row>
      <xdr:rowOff>282898</xdr:rowOff>
    </xdr:to>
    <xdr:sp macro="" textlink="KeigenObjTotal_Text">
      <xdr:nvSpPr>
        <xdr:cNvPr id="7" name="TEXT_KEIGENTOTAL">
          <a:extLst>
            <a:ext uri="{FF2B5EF4-FFF2-40B4-BE49-F238E27FC236}">
              <a16:creationId xmlns:a16="http://schemas.microsoft.com/office/drawing/2014/main" id="{2A467679-9C0C-084F-3DE1-8B649253F410}"/>
            </a:ext>
          </a:extLst>
        </xdr:cNvPr>
        <xdr:cNvSpPr txBox="1"/>
      </xdr:nvSpPr>
      <xdr:spPr>
        <a:xfrm>
          <a:off x="4002627" y="2447925"/>
          <a:ext cx="1651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E8804EC9-1706-49A0-9C91-EA83FF4E6FDC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1,000,000</a:t>
          </a:fld>
          <a:endParaRPr kumimoji="1" lang="ja-JP" altLang="en-US" sz="1100"/>
        </a:p>
      </xdr:txBody>
    </xdr:sp>
    <xdr:clientData/>
  </xdr:twoCellAnchor>
  <xdr:twoCellAnchor>
    <xdr:from>
      <xdr:col>7</xdr:col>
      <xdr:colOff>795877</xdr:colOff>
      <xdr:row>8</xdr:row>
      <xdr:rowOff>0</xdr:rowOff>
    </xdr:from>
    <xdr:to>
      <xdr:col>7</xdr:col>
      <xdr:colOff>1557624</xdr:colOff>
      <xdr:row>8</xdr:row>
      <xdr:rowOff>282898</xdr:rowOff>
    </xdr:to>
    <xdr:sp macro="" textlink="DispKeigenZei_Text">
      <xdr:nvSpPr>
        <xdr:cNvPr id="8" name="TEXT_KEIGENZEI">
          <a:extLst>
            <a:ext uri="{FF2B5EF4-FFF2-40B4-BE49-F238E27FC236}">
              <a16:creationId xmlns:a16="http://schemas.microsoft.com/office/drawing/2014/main" id="{50F5008E-75C4-A1FE-61B0-929B97D8037C}"/>
            </a:ext>
          </a:extLst>
        </xdr:cNvPr>
        <xdr:cNvSpPr txBox="1"/>
      </xdr:nvSpPr>
      <xdr:spPr>
        <a:xfrm>
          <a:off x="5501227" y="2447925"/>
          <a:ext cx="761747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fld id="{583F2B7C-8D60-474C-910A-A0114185CAC6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左記消費税</a:t>
          </a:fld>
          <a:endParaRPr kumimoji="1" lang="ja-JP" altLang="en-US" sz="1100"/>
        </a:p>
      </xdr:txBody>
    </xdr:sp>
    <xdr:clientData/>
  </xdr:twoCellAnchor>
  <xdr:twoCellAnchor>
    <xdr:from>
      <xdr:col>7</xdr:col>
      <xdr:colOff>1405224</xdr:colOff>
      <xdr:row>8</xdr:row>
      <xdr:rowOff>0</xdr:rowOff>
    </xdr:from>
    <xdr:to>
      <xdr:col>8</xdr:col>
      <xdr:colOff>93949</xdr:colOff>
      <xdr:row>8</xdr:row>
      <xdr:rowOff>282898</xdr:rowOff>
    </xdr:to>
    <xdr:sp macro="" textlink="KeigenTotal_Text">
      <xdr:nvSpPr>
        <xdr:cNvPr id="9" name="TEXT_KEIGENZEITOTAL">
          <a:extLst>
            <a:ext uri="{FF2B5EF4-FFF2-40B4-BE49-F238E27FC236}">
              <a16:creationId xmlns:a16="http://schemas.microsoft.com/office/drawing/2014/main" id="{3A51C635-3D0B-964C-7842-BA0988CC5300}"/>
            </a:ext>
          </a:extLst>
        </xdr:cNvPr>
        <xdr:cNvSpPr txBox="1"/>
      </xdr:nvSpPr>
      <xdr:spPr>
        <a:xfrm>
          <a:off x="6110574" y="2447925"/>
          <a:ext cx="1651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2E8F452E-9EC2-4240-9CE9-2D5B8313CA85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80,000</a:t>
          </a:fld>
          <a:endParaRPr kumimoji="1" lang="ja-JP" altLang="en-US" sz="1100"/>
        </a:p>
      </xdr:txBody>
    </xdr:sp>
    <xdr:clientData/>
  </xdr:twoCellAnchor>
  <xdr:twoCellAnchor>
    <xdr:from>
      <xdr:col>4</xdr:col>
      <xdr:colOff>460375</xdr:colOff>
      <xdr:row>8</xdr:row>
      <xdr:rowOff>168598</xdr:rowOff>
    </xdr:from>
    <xdr:to>
      <xdr:col>6</xdr:col>
      <xdr:colOff>245264</xdr:colOff>
      <xdr:row>10</xdr:row>
      <xdr:rowOff>13346</xdr:rowOff>
    </xdr:to>
    <xdr:sp macro="" textlink="DispHyojunRate_Text">
      <xdr:nvSpPr>
        <xdr:cNvPr id="10" name="TEXT_HYOJUNRATE">
          <a:extLst>
            <a:ext uri="{FF2B5EF4-FFF2-40B4-BE49-F238E27FC236}">
              <a16:creationId xmlns:a16="http://schemas.microsoft.com/office/drawing/2014/main" id="{6BBC3248-C915-CF20-0AA4-E62C312E987E}"/>
            </a:ext>
          </a:extLst>
        </xdr:cNvPr>
        <xdr:cNvSpPr txBox="1"/>
      </xdr:nvSpPr>
      <xdr:spPr>
        <a:xfrm>
          <a:off x="3317875" y="2616523"/>
          <a:ext cx="908839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fld id="{4052661A-1F47-45F8-8987-2678F499DA13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10%対象合計</a:t>
          </a:fld>
          <a:endParaRPr kumimoji="1" lang="ja-JP" altLang="en-US" sz="1100"/>
        </a:p>
      </xdr:txBody>
    </xdr:sp>
    <xdr:clientData/>
  </xdr:twoCellAnchor>
  <xdr:twoCellAnchor>
    <xdr:from>
      <xdr:col>6</xdr:col>
      <xdr:colOff>21177</xdr:colOff>
      <xdr:row>8</xdr:row>
      <xdr:rowOff>168598</xdr:rowOff>
    </xdr:from>
    <xdr:to>
      <xdr:col>7</xdr:col>
      <xdr:colOff>948277</xdr:colOff>
      <xdr:row>10</xdr:row>
      <xdr:rowOff>13346</xdr:rowOff>
    </xdr:to>
    <xdr:sp macro="" textlink="HyojunObjTotal_Text">
      <xdr:nvSpPr>
        <xdr:cNvPr id="11" name="TEXT_HYOJUNTOTAL">
          <a:extLst>
            <a:ext uri="{FF2B5EF4-FFF2-40B4-BE49-F238E27FC236}">
              <a16:creationId xmlns:a16="http://schemas.microsoft.com/office/drawing/2014/main" id="{DBE6D5B7-2B82-F914-64B9-B6E5FF925720}"/>
            </a:ext>
          </a:extLst>
        </xdr:cNvPr>
        <xdr:cNvSpPr txBox="1"/>
      </xdr:nvSpPr>
      <xdr:spPr>
        <a:xfrm>
          <a:off x="4002627" y="2616523"/>
          <a:ext cx="1651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9517DB57-B555-4C3D-88D1-58A9F94F6407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1,000,000</a:t>
          </a:fld>
          <a:endParaRPr kumimoji="1" lang="ja-JP" altLang="en-US" sz="1100"/>
        </a:p>
      </xdr:txBody>
    </xdr:sp>
    <xdr:clientData/>
  </xdr:twoCellAnchor>
  <xdr:twoCellAnchor>
    <xdr:from>
      <xdr:col>7</xdr:col>
      <xdr:colOff>795877</xdr:colOff>
      <xdr:row>8</xdr:row>
      <xdr:rowOff>168598</xdr:rowOff>
    </xdr:from>
    <xdr:to>
      <xdr:col>7</xdr:col>
      <xdr:colOff>1557624</xdr:colOff>
      <xdr:row>10</xdr:row>
      <xdr:rowOff>13346</xdr:rowOff>
    </xdr:to>
    <xdr:sp macro="" textlink="DispHyojunZei_Text">
      <xdr:nvSpPr>
        <xdr:cNvPr id="12" name="TEXT_HYOJUNZEI">
          <a:extLst>
            <a:ext uri="{FF2B5EF4-FFF2-40B4-BE49-F238E27FC236}">
              <a16:creationId xmlns:a16="http://schemas.microsoft.com/office/drawing/2014/main" id="{125DA7F5-7370-2345-539F-2A2A3D3C4279}"/>
            </a:ext>
          </a:extLst>
        </xdr:cNvPr>
        <xdr:cNvSpPr txBox="1"/>
      </xdr:nvSpPr>
      <xdr:spPr>
        <a:xfrm>
          <a:off x="5501227" y="2616523"/>
          <a:ext cx="761747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rtlCol="0" anchor="t">
          <a:spAutoFit/>
        </a:bodyPr>
        <a:lstStyle/>
        <a:p>
          <a:pPr algn="l"/>
          <a:fld id="{9AB13D61-6743-4351-A19C-C65495F10DB0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左記消費税</a:t>
          </a:fld>
          <a:endParaRPr kumimoji="1" lang="ja-JP" altLang="en-US" sz="1100"/>
        </a:p>
      </xdr:txBody>
    </xdr:sp>
    <xdr:clientData/>
  </xdr:twoCellAnchor>
  <xdr:twoCellAnchor>
    <xdr:from>
      <xdr:col>7</xdr:col>
      <xdr:colOff>1405224</xdr:colOff>
      <xdr:row>8</xdr:row>
      <xdr:rowOff>168598</xdr:rowOff>
    </xdr:from>
    <xdr:to>
      <xdr:col>8</xdr:col>
      <xdr:colOff>93949</xdr:colOff>
      <xdr:row>10</xdr:row>
      <xdr:rowOff>13346</xdr:rowOff>
    </xdr:to>
    <xdr:sp macro="" textlink="HyojunTotal_Text">
      <xdr:nvSpPr>
        <xdr:cNvPr id="13" name="TEXT_HYOJUNZEITOTAL">
          <a:extLst>
            <a:ext uri="{FF2B5EF4-FFF2-40B4-BE49-F238E27FC236}">
              <a16:creationId xmlns:a16="http://schemas.microsoft.com/office/drawing/2014/main" id="{23788CA8-FF88-1F96-E62F-EECF56EF529B}"/>
            </a:ext>
          </a:extLst>
        </xdr:cNvPr>
        <xdr:cNvSpPr txBox="1"/>
      </xdr:nvSpPr>
      <xdr:spPr>
        <a:xfrm>
          <a:off x="6110574" y="2616523"/>
          <a:ext cx="1651000" cy="282898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r"/>
          <a:fld id="{4102ED42-203B-47C4-9CF1-CE79E0885F29}" type="TxLink">
            <a:rPr kumimoji="1" lang="en-US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r"/>
            <a:t>100,000</a:t>
          </a:fld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/>
  <dimension ref="B1:J41"/>
  <sheetViews>
    <sheetView showGridLines="0" showRowColHeaders="0" zoomScaleNormal="100" workbookViewId="0">
      <selection activeCell="E33" sqref="E33"/>
    </sheetView>
  </sheetViews>
  <sheetFormatPr defaultRowHeight="17.25" customHeight="1" x14ac:dyDescent="0.15"/>
  <cols>
    <col min="1" max="1" width="1.5" style="2" customWidth="1"/>
    <col min="2" max="2" width="2.375" style="2" customWidth="1"/>
    <col min="3" max="3" width="11.875" style="3" customWidth="1"/>
    <col min="4" max="4" width="34.125" style="2" customWidth="1"/>
    <col min="5" max="5" width="9.75" style="2" customWidth="1"/>
    <col min="6" max="6" width="3.75" style="2" bestFit="1" customWidth="1"/>
    <col min="7" max="7" width="9.75" style="2" customWidth="1"/>
    <col min="8" max="8" width="21.25" style="2" customWidth="1"/>
    <col min="9" max="16384" width="9" style="2"/>
  </cols>
  <sheetData>
    <row r="1" spans="2:8" ht="10.5" customHeight="1" x14ac:dyDescent="0.15"/>
    <row r="2" spans="2:8" ht="24" customHeight="1" x14ac:dyDescent="0.15">
      <c r="B2" s="4" t="s">
        <v>68</v>
      </c>
      <c r="C2" s="5"/>
      <c r="D2" s="6"/>
      <c r="E2" s="6"/>
      <c r="F2" s="6"/>
      <c r="G2" s="6"/>
      <c r="H2" s="7"/>
    </row>
    <row r="3" spans="2:8" ht="17.25" customHeight="1" x14ac:dyDescent="0.15">
      <c r="B3" s="8"/>
      <c r="C3" s="62" t="s">
        <v>66</v>
      </c>
      <c r="D3" s="10">
        <v>12345678</v>
      </c>
      <c r="E3" s="11"/>
      <c r="F3" s="12"/>
      <c r="G3" s="12"/>
      <c r="H3" s="13"/>
    </row>
    <row r="4" spans="2:8" ht="17.25" customHeight="1" x14ac:dyDescent="0.15">
      <c r="B4" s="8"/>
      <c r="C4" s="14" t="s">
        <v>67</v>
      </c>
      <c r="D4" s="15">
        <v>43100</v>
      </c>
      <c r="E4" s="16" t="str">
        <f>IF(SiharaiOutDate="","",TEXT(SiharaiOutDate,"yyyy年m月d日(aaa)"))</f>
        <v>2017年12月31日(日)</v>
      </c>
      <c r="F4" s="17"/>
      <c r="G4" s="18"/>
      <c r="H4" s="19"/>
    </row>
    <row r="5" spans="2:8" ht="17.25" customHeight="1" x14ac:dyDescent="0.15">
      <c r="B5" s="8"/>
      <c r="C5" s="20"/>
      <c r="D5" s="21"/>
      <c r="E5" s="22"/>
      <c r="F5" s="23"/>
      <c r="G5" s="23"/>
      <c r="H5" s="24"/>
    </row>
    <row r="6" spans="2:8" ht="17.25" customHeight="1" x14ac:dyDescent="0.15">
      <c r="B6" s="8"/>
      <c r="C6" s="9" t="s">
        <v>41</v>
      </c>
      <c r="D6" s="25" t="s">
        <v>29</v>
      </c>
      <c r="E6" s="26" t="str">
        <f>Shiharaisaki&amp;" "&amp; IF(Tantosyamei_Text="",Keisyo,"")</f>
        <v xml:space="preserve">サンプル建設株式会社 </v>
      </c>
      <c r="F6" s="27"/>
      <c r="G6" s="27"/>
      <c r="H6" s="28"/>
    </row>
    <row r="7" spans="2:8" ht="17.25" customHeight="1" x14ac:dyDescent="0.15">
      <c r="B7" s="8"/>
      <c r="C7" s="14" t="s">
        <v>30</v>
      </c>
      <c r="D7" s="29" t="s">
        <v>48</v>
      </c>
      <c r="H7" s="30"/>
    </row>
    <row r="8" spans="2:8" ht="17.25" customHeight="1" x14ac:dyDescent="0.15">
      <c r="B8" s="8"/>
      <c r="C8" s="14" t="s">
        <v>49</v>
      </c>
      <c r="D8" s="29" t="s">
        <v>42</v>
      </c>
      <c r="E8" s="54" t="str">
        <f>IF(Tantosyamei="","",Tantosyamei &amp; " 様")</f>
        <v>担当者名 様</v>
      </c>
      <c r="F8" s="55"/>
      <c r="G8" s="55"/>
      <c r="H8" s="56"/>
    </row>
    <row r="9" spans="2:8" ht="17.25" customHeight="1" x14ac:dyDescent="0.15">
      <c r="B9" s="8"/>
      <c r="C9" s="14" t="s">
        <v>43</v>
      </c>
      <c r="D9" s="29" t="s">
        <v>50</v>
      </c>
      <c r="E9" s="54" t="str">
        <f>IF(TorihikisakiYubinNo="","",C9&amp;TorihikisakiYubinNo)</f>
        <v>〒560-4548</v>
      </c>
      <c r="F9" s="55"/>
      <c r="G9" s="55"/>
      <c r="H9" s="56"/>
    </row>
    <row r="10" spans="2:8" ht="17.25" customHeight="1" x14ac:dyDescent="0.15">
      <c r="B10" s="8"/>
      <c r="C10" s="14" t="s">
        <v>37</v>
      </c>
      <c r="D10" s="29" t="s">
        <v>44</v>
      </c>
      <c r="E10" s="51"/>
      <c r="F10" s="52"/>
      <c r="G10" s="52"/>
      <c r="H10" s="53"/>
    </row>
    <row r="11" spans="2:8" ht="17.25" customHeight="1" x14ac:dyDescent="0.15">
      <c r="B11" s="8"/>
      <c r="C11" s="14" t="s">
        <v>45</v>
      </c>
      <c r="D11" s="29" t="s">
        <v>51</v>
      </c>
      <c r="E11" s="54" t="str">
        <f>IF(TorihikisakiTelNo="","","TEL:" &amp; TorihikisakiTelNo)</f>
        <v>TEL:03-5568-4444</v>
      </c>
      <c r="F11" s="55"/>
      <c r="G11" s="55"/>
      <c r="H11" s="56"/>
    </row>
    <row r="12" spans="2:8" ht="17.25" customHeight="1" x14ac:dyDescent="0.15">
      <c r="B12" s="8"/>
      <c r="C12" s="14" t="s">
        <v>46</v>
      </c>
      <c r="D12" s="29" t="s">
        <v>52</v>
      </c>
      <c r="E12" s="54" t="str">
        <f>IF(TorihikisakiFaxNo="","","FAX:" &amp; TorihikisakiFaxNo)</f>
        <v>FAX:03-5568-4443</v>
      </c>
      <c r="F12" s="55"/>
      <c r="G12" s="55"/>
      <c r="H12" s="56"/>
    </row>
    <row r="13" spans="2:8" ht="17.25" customHeight="1" x14ac:dyDescent="0.15">
      <c r="B13" s="8"/>
      <c r="C13" s="60" t="s">
        <v>17</v>
      </c>
      <c r="D13" s="69">
        <v>4949620</v>
      </c>
      <c r="H13" s="30"/>
    </row>
    <row r="14" spans="2:8" ht="17.25" customHeight="1" x14ac:dyDescent="0.15">
      <c r="B14" s="8"/>
      <c r="C14" s="60" t="s">
        <v>69</v>
      </c>
      <c r="D14" s="69">
        <v>5000500</v>
      </c>
      <c r="H14" s="30"/>
    </row>
    <row r="15" spans="2:8" ht="17.25" customHeight="1" x14ac:dyDescent="0.15">
      <c r="B15" s="8"/>
      <c r="C15" s="60" t="s">
        <v>70</v>
      </c>
      <c r="D15" s="70">
        <v>880</v>
      </c>
      <c r="H15" s="30"/>
    </row>
    <row r="16" spans="2:8" ht="17.25" customHeight="1" x14ac:dyDescent="0.15">
      <c r="B16" s="8"/>
      <c r="C16" s="60" t="s">
        <v>71</v>
      </c>
      <c r="D16" s="71">
        <v>50000</v>
      </c>
      <c r="H16" s="30"/>
    </row>
    <row r="17" spans="2:8" ht="17.25" customHeight="1" x14ac:dyDescent="0.15">
      <c r="B17" s="8"/>
      <c r="C17" s="68"/>
      <c r="D17" s="31"/>
      <c r="H17" s="30"/>
    </row>
    <row r="18" spans="2:8" ht="17.25" customHeight="1" x14ac:dyDescent="0.15">
      <c r="B18" s="8"/>
      <c r="C18" s="68"/>
      <c r="D18" s="31"/>
      <c r="H18" s="30"/>
    </row>
    <row r="19" spans="2:8" ht="17.25" customHeight="1" x14ac:dyDescent="0.15">
      <c r="B19" s="8"/>
      <c r="C19" s="68"/>
      <c r="D19" s="31"/>
      <c r="H19" s="30"/>
    </row>
    <row r="20" spans="2:8" ht="24" customHeight="1" x14ac:dyDescent="0.15">
      <c r="B20" s="8"/>
      <c r="C20" s="14" t="s">
        <v>0</v>
      </c>
      <c r="D20" s="29" t="s">
        <v>53</v>
      </c>
      <c r="E20" s="36" t="str">
        <f>IF(Biko="","",Biko)</f>
        <v>＊＊＊＊＊＊＊＊＊＊</v>
      </c>
      <c r="F20" s="37"/>
      <c r="G20" s="38"/>
      <c r="H20" s="39"/>
    </row>
    <row r="21" spans="2:8" ht="17.25" customHeight="1" x14ac:dyDescent="0.15">
      <c r="B21" s="40"/>
      <c r="C21" s="41"/>
      <c r="D21" s="32"/>
      <c r="E21" s="42"/>
      <c r="F21" s="42"/>
      <c r="G21" s="42"/>
      <c r="H21" s="43"/>
    </row>
    <row r="22" spans="2:8" ht="17.25" customHeight="1" x14ac:dyDescent="0.15">
      <c r="B22" s="44" t="s">
        <v>31</v>
      </c>
      <c r="C22" s="5"/>
      <c r="D22" s="45"/>
      <c r="E22" s="6"/>
      <c r="F22" s="6"/>
      <c r="G22" s="6"/>
      <c r="H22" s="7"/>
    </row>
    <row r="23" spans="2:8" ht="17.25" customHeight="1" x14ac:dyDescent="0.15">
      <c r="B23" s="46"/>
      <c r="C23" s="9" t="s">
        <v>32</v>
      </c>
      <c r="D23" s="35" t="s">
        <v>54</v>
      </c>
      <c r="E23" s="47" t="str">
        <f>IF(KyokaNo="", "", "建設業許可番号  第" &amp;D23 &amp; "号")</f>
        <v>建設業許可番号  第00008880号</v>
      </c>
      <c r="F23" s="48"/>
      <c r="G23" s="48"/>
      <c r="H23" s="49"/>
    </row>
    <row r="24" spans="2:8" ht="17.25" customHeight="1" x14ac:dyDescent="0.15">
      <c r="B24" s="50"/>
      <c r="C24" s="14" t="s">
        <v>33</v>
      </c>
      <c r="D24" s="61" t="s">
        <v>55</v>
      </c>
      <c r="E24" s="51"/>
      <c r="F24" s="52"/>
      <c r="G24" s="52"/>
      <c r="H24" s="53"/>
    </row>
    <row r="25" spans="2:8" ht="17.25" customHeight="1" x14ac:dyDescent="0.15">
      <c r="B25" s="50"/>
      <c r="C25" s="14" t="s">
        <v>34</v>
      </c>
      <c r="D25" s="29" t="s">
        <v>56</v>
      </c>
      <c r="E25" s="54" t="str">
        <f>IF(Daihyosyamei="","",Katagaki&amp;" "&amp;Daihyosyamei)</f>
        <v>代表取締役社長 代表太郎</v>
      </c>
      <c r="F25" s="55"/>
      <c r="G25" s="55"/>
      <c r="H25" s="56"/>
    </row>
    <row r="26" spans="2:8" ht="17.25" customHeight="1" x14ac:dyDescent="0.15">
      <c r="B26" s="50"/>
      <c r="C26" s="14" t="s">
        <v>35</v>
      </c>
      <c r="D26" s="29" t="s">
        <v>36</v>
      </c>
      <c r="E26" s="51"/>
      <c r="F26" s="52"/>
      <c r="G26" s="52"/>
      <c r="H26" s="53"/>
    </row>
    <row r="27" spans="2:8" ht="17.25" customHeight="1" x14ac:dyDescent="0.15">
      <c r="B27" s="50"/>
      <c r="C27" s="14" t="s">
        <v>57</v>
      </c>
      <c r="D27" s="29" t="s">
        <v>58</v>
      </c>
      <c r="E27" s="54" t="str">
        <f>IF(YubinNo="","",C27&amp;D27)</f>
        <v>〒888-8888</v>
      </c>
      <c r="F27" s="55"/>
      <c r="G27" s="55"/>
      <c r="H27" s="56"/>
    </row>
    <row r="28" spans="2:8" ht="17.25" customHeight="1" x14ac:dyDescent="0.15">
      <c r="B28" s="50"/>
      <c r="C28" s="14" t="s">
        <v>37</v>
      </c>
      <c r="D28" s="29" t="s">
        <v>47</v>
      </c>
      <c r="E28" s="51"/>
      <c r="F28" s="52"/>
      <c r="G28" s="52"/>
      <c r="H28" s="53"/>
    </row>
    <row r="29" spans="2:8" ht="17.25" customHeight="1" x14ac:dyDescent="0.15">
      <c r="B29" s="50"/>
      <c r="C29" s="14" t="s">
        <v>59</v>
      </c>
      <c r="D29" s="57" t="s">
        <v>60</v>
      </c>
      <c r="E29" s="54" t="str">
        <f>IF(TelNo="","","TEL:" &amp; D29)</f>
        <v>TEL:03-888-8888</v>
      </c>
      <c r="F29" s="55"/>
      <c r="G29" s="55"/>
      <c r="H29" s="56"/>
    </row>
    <row r="30" spans="2:8" ht="17.25" customHeight="1" x14ac:dyDescent="0.15">
      <c r="B30" s="50"/>
      <c r="C30" s="14" t="s">
        <v>61</v>
      </c>
      <c r="D30" s="57" t="s">
        <v>62</v>
      </c>
      <c r="E30" s="54" t="str">
        <f>IF(FaxNo="","","FAX:" &amp; D30)</f>
        <v>FAX:03-880-8880</v>
      </c>
      <c r="F30" s="55"/>
      <c r="G30" s="55"/>
      <c r="H30" s="56"/>
    </row>
    <row r="31" spans="2:8" ht="17.25" customHeight="1" x14ac:dyDescent="0.15">
      <c r="B31" s="50"/>
      <c r="C31" s="14" t="s">
        <v>63</v>
      </c>
      <c r="D31" s="29" t="s">
        <v>64</v>
      </c>
      <c r="E31" s="51"/>
      <c r="F31" s="52"/>
      <c r="G31" s="52"/>
      <c r="H31" s="53"/>
    </row>
    <row r="32" spans="2:8" ht="17.25" customHeight="1" x14ac:dyDescent="0.15">
      <c r="B32" s="66"/>
      <c r="C32" s="67" t="s">
        <v>38</v>
      </c>
      <c r="D32" s="29" t="s">
        <v>39</v>
      </c>
      <c r="E32" s="64" t="str">
        <f>IF(D32 = "","", "担当者：" &amp; D32)</f>
        <v>担当者：担当一郎</v>
      </c>
      <c r="F32" s="65"/>
      <c r="G32" s="65"/>
      <c r="H32" s="56"/>
    </row>
    <row r="33" spans="2:10" ht="17.25" customHeight="1" x14ac:dyDescent="0.15">
      <c r="B33" s="66"/>
      <c r="C33" s="67" t="s">
        <v>40</v>
      </c>
      <c r="D33" s="63" t="s">
        <v>65</v>
      </c>
      <c r="E33" s="64" t="str">
        <f>IF(MailAddress="","",TEXT(MailAddress,"@"))</f>
        <v>tantho@domain.co.jp</v>
      </c>
      <c r="F33" s="65"/>
      <c r="G33" s="65"/>
      <c r="H33" s="56"/>
    </row>
    <row r="34" spans="2:10" ht="17.25" customHeight="1" x14ac:dyDescent="0.15">
      <c r="B34" s="58"/>
      <c r="C34" s="41"/>
      <c r="D34" s="59"/>
      <c r="E34" s="33"/>
      <c r="F34" s="33"/>
      <c r="G34" s="33"/>
      <c r="H34" s="34"/>
    </row>
    <row r="36" spans="2:10" ht="17.25" customHeight="1" x14ac:dyDescent="0.15">
      <c r="B36" s="212"/>
      <c r="C36" s="215" t="s">
        <v>78</v>
      </c>
      <c r="D36" s="210" t="s">
        <v>79</v>
      </c>
      <c r="E36" s="217" t="str">
        <f>IF(InvoiceNo="", "", "登録番号：" &amp; InvoiceNo)</f>
        <v>登録番号：T1234567890000</v>
      </c>
      <c r="F36" s="218"/>
      <c r="G36" s="218"/>
      <c r="H36" s="219"/>
      <c r="J36" s="216" t="s">
        <v>84</v>
      </c>
    </row>
    <row r="37" spans="2:10" ht="17.25" customHeight="1" x14ac:dyDescent="0.15">
      <c r="B37" s="213"/>
      <c r="C37" s="215" t="s">
        <v>80</v>
      </c>
      <c r="D37" s="210" t="s">
        <v>81</v>
      </c>
      <c r="E37" s="217" t="str">
        <f>IF(InvoiceNo_saki="", "", "登録番号：" &amp; InvoiceNo_saki)</f>
        <v>登録番号：T1234567890001</v>
      </c>
      <c r="F37" s="218"/>
      <c r="G37" s="218"/>
      <c r="H37" s="219"/>
      <c r="J37" s="208">
        <v>1</v>
      </c>
    </row>
    <row r="38" spans="2:10" ht="17.25" customHeight="1" x14ac:dyDescent="0.15">
      <c r="B38" s="213"/>
      <c r="C38" s="209">
        <v>0.08</v>
      </c>
      <c r="D38" s="211">
        <v>1000000</v>
      </c>
      <c r="E38" s="217" t="str">
        <f>IF(DispKeigenRate="","",TEXT(DispKeigenRate,"0%対象合計"))</f>
        <v>8%対象合計</v>
      </c>
      <c r="F38" s="218"/>
      <c r="G38" s="218"/>
      <c r="H38" s="219" t="str">
        <f>IF(DispKeigenRate="","","左記消費税")</f>
        <v>左記消費税</v>
      </c>
    </row>
    <row r="39" spans="2:10" ht="17.25" customHeight="1" x14ac:dyDescent="0.15">
      <c r="B39" s="213"/>
      <c r="C39" s="215" t="s">
        <v>82</v>
      </c>
      <c r="D39" s="211">
        <v>80000</v>
      </c>
      <c r="E39" s="220">
        <f>IF(DispKeigenRate="","",KeigenObjTotal)</f>
        <v>1000000</v>
      </c>
      <c r="F39" s="218"/>
      <c r="G39" s="218"/>
      <c r="H39" s="221">
        <f>IF(DispKeigenRate="","",KeigenTotal)</f>
        <v>80000</v>
      </c>
    </row>
    <row r="40" spans="2:10" ht="17.25" customHeight="1" x14ac:dyDescent="0.15">
      <c r="B40" s="213"/>
      <c r="C40" s="209">
        <v>0.1</v>
      </c>
      <c r="D40" s="211">
        <v>1000000</v>
      </c>
      <c r="E40" s="217" t="str">
        <f>IF(DispHyojunRate ="","",TEXT(DispHyojunRate,"0%対象合計"))</f>
        <v>10%対象合計</v>
      </c>
      <c r="F40" s="218"/>
      <c r="G40" s="218"/>
      <c r="H40" s="219" t="str">
        <f>IF(DispHyojunRate="","","左記消費税")</f>
        <v>左記消費税</v>
      </c>
    </row>
    <row r="41" spans="2:10" ht="17.25" customHeight="1" x14ac:dyDescent="0.15">
      <c r="B41" s="214"/>
      <c r="C41" s="215" t="s">
        <v>83</v>
      </c>
      <c r="D41" s="211">
        <v>100000</v>
      </c>
      <c r="E41" s="220">
        <f>IF(TaxCalType=0,"",IF(DispHyojunRate="","",HyojunObjTotal))</f>
        <v>1000000</v>
      </c>
      <c r="F41" s="218"/>
      <c r="G41" s="218"/>
      <c r="H41" s="221">
        <f>IF(TaxCalType=0,"",IF(DispHyojunRate="","",HyojunTotal))</f>
        <v>100000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R37"/>
  <sheetViews>
    <sheetView showGridLines="0" zoomScaleNormal="100" workbookViewId="0"/>
  </sheetViews>
  <sheetFormatPr defaultRowHeight="15.75" x14ac:dyDescent="0.15"/>
  <cols>
    <col min="1" max="1" width="4.5" style="73" customWidth="1"/>
    <col min="2" max="2" width="5.125" style="73" customWidth="1"/>
    <col min="3" max="3" width="4.5" style="73" customWidth="1"/>
    <col min="4" max="4" width="3.875" style="73" customWidth="1"/>
    <col min="5" max="5" width="9.75" style="73" customWidth="1"/>
    <col min="6" max="6" width="2.625" style="73" customWidth="1"/>
    <col min="7" max="7" width="5" style="73" customWidth="1"/>
    <col min="8" max="8" width="20.125" style="73" customWidth="1"/>
    <col min="9" max="9" width="5.125" style="73" customWidth="1"/>
    <col min="10" max="10" width="12.25" style="73" customWidth="1"/>
    <col min="11" max="11" width="1.625" style="73" customWidth="1"/>
    <col min="12" max="12" width="11.125" style="73" customWidth="1"/>
    <col min="13" max="13" width="11.5" style="73" customWidth="1"/>
    <col min="14" max="14" width="3.625" style="73" customWidth="1"/>
    <col min="15" max="15" width="6" style="73" customWidth="1"/>
    <col min="16" max="16" width="1.5" style="73" customWidth="1"/>
    <col min="17" max="17" width="10.75" style="73" hidden="1" customWidth="1"/>
    <col min="18" max="18" width="3.625" style="73" hidden="1" customWidth="1"/>
    <col min="19" max="16384" width="9" style="73"/>
  </cols>
  <sheetData>
    <row r="1" spans="2:17" x14ac:dyDescent="0.15">
      <c r="H1" s="155" t="s">
        <v>72</v>
      </c>
      <c r="I1" s="155"/>
      <c r="K1" s="74" t="s">
        <v>15</v>
      </c>
      <c r="L1" s="135"/>
      <c r="M1" s="129">
        <f>GokeiSiharaiNo</f>
        <v>12345678</v>
      </c>
    </row>
    <row r="2" spans="2:17" ht="16.5" thickBot="1" x14ac:dyDescent="0.2">
      <c r="H2" s="156"/>
      <c r="I2" s="156"/>
      <c r="K2" s="149" t="str">
        <f>SiharaiOutDate_Text</f>
        <v>2017年12月31日(日)</v>
      </c>
      <c r="L2" s="149"/>
      <c r="M2" s="149"/>
      <c r="N2" s="75"/>
      <c r="O2" s="75"/>
    </row>
    <row r="3" spans="2:17" ht="37.5" customHeight="1" thickTop="1" x14ac:dyDescent="0.3">
      <c r="B3" s="153" t="str">
        <f>Shiharaisakimei_Keisyo</f>
        <v xml:space="preserve">サンプル建設株式会社 </v>
      </c>
      <c r="C3" s="153"/>
      <c r="D3" s="153"/>
      <c r="E3" s="153"/>
      <c r="F3" s="153"/>
      <c r="G3" s="153"/>
      <c r="H3" s="153"/>
    </row>
    <row r="4" spans="2:17" x14ac:dyDescent="0.25">
      <c r="B4" s="148" t="str">
        <f>Tantosyamei_Text</f>
        <v>担当者名 様</v>
      </c>
      <c r="C4" s="148"/>
      <c r="D4" s="148"/>
      <c r="E4" s="148"/>
      <c r="F4" s="148"/>
      <c r="G4" s="148"/>
      <c r="H4" s="148"/>
      <c r="K4" s="76"/>
      <c r="L4" s="76"/>
      <c r="M4" s="76"/>
      <c r="N4" s="76"/>
      <c r="O4" s="76"/>
      <c r="P4" s="76"/>
      <c r="Q4" s="76"/>
    </row>
    <row r="5" spans="2:17" x14ac:dyDescent="0.15">
      <c r="K5" s="76"/>
      <c r="L5" s="76"/>
      <c r="M5" s="76"/>
      <c r="N5" s="76"/>
      <c r="O5" s="76"/>
      <c r="P5" s="76"/>
      <c r="Q5" s="76"/>
    </row>
    <row r="6" spans="2:17" x14ac:dyDescent="0.15">
      <c r="B6" s="150" t="s">
        <v>16</v>
      </c>
      <c r="C6" s="150"/>
      <c r="D6" s="150"/>
      <c r="E6" s="150"/>
      <c r="F6" s="150"/>
      <c r="G6" s="150"/>
      <c r="H6" s="150"/>
      <c r="I6" s="76"/>
      <c r="K6" s="76"/>
      <c r="L6" s="76"/>
      <c r="M6" s="76"/>
      <c r="N6" s="76"/>
      <c r="O6" s="76"/>
      <c r="P6" s="76"/>
      <c r="Q6" s="76"/>
    </row>
    <row r="7" spans="2:17" x14ac:dyDescent="0.15">
      <c r="B7" s="150"/>
      <c r="C7" s="150"/>
      <c r="D7" s="150"/>
      <c r="E7" s="150"/>
      <c r="F7" s="150"/>
      <c r="G7" s="150"/>
      <c r="H7" s="150"/>
      <c r="I7" s="76"/>
      <c r="K7" s="76"/>
      <c r="L7" s="76"/>
      <c r="M7" s="76"/>
      <c r="N7" s="76"/>
      <c r="O7" s="76"/>
      <c r="P7" s="76"/>
      <c r="Q7" s="76"/>
    </row>
    <row r="8" spans="2:17" x14ac:dyDescent="0.15">
      <c r="B8" s="150"/>
      <c r="C8" s="150"/>
      <c r="D8" s="150"/>
      <c r="E8" s="150"/>
      <c r="F8" s="150"/>
      <c r="G8" s="150"/>
      <c r="H8" s="150"/>
      <c r="I8" s="76"/>
      <c r="K8" s="76"/>
      <c r="L8" s="76"/>
      <c r="M8" s="76"/>
      <c r="N8" s="76"/>
      <c r="O8" s="76"/>
      <c r="P8" s="76"/>
      <c r="Q8" s="76"/>
    </row>
    <row r="9" spans="2:17" ht="16.5" x14ac:dyDescent="0.15">
      <c r="B9" s="77"/>
      <c r="G9" s="77"/>
      <c r="H9" s="78"/>
      <c r="K9" s="76"/>
      <c r="L9" s="76"/>
      <c r="M9" s="76"/>
      <c r="N9" s="76"/>
      <c r="O9" s="76"/>
      <c r="P9" s="76"/>
      <c r="Q9" s="76"/>
    </row>
    <row r="10" spans="2:17" x14ac:dyDescent="0.15">
      <c r="B10" s="74" t="s">
        <v>14</v>
      </c>
      <c r="C10" s="152" t="str">
        <f>Biko_Text</f>
        <v>＊＊＊＊＊＊＊＊＊＊</v>
      </c>
      <c r="D10" s="152"/>
      <c r="E10" s="152"/>
      <c r="F10" s="152"/>
      <c r="G10" s="152"/>
      <c r="H10" s="152"/>
      <c r="I10" s="77"/>
      <c r="J10" s="77"/>
      <c r="K10" s="76"/>
      <c r="L10" s="76"/>
      <c r="M10" s="76"/>
      <c r="N10" s="76"/>
      <c r="O10" s="76"/>
      <c r="P10" s="76"/>
      <c r="Q10" s="76"/>
    </row>
    <row r="11" spans="2:17" ht="9.9499999999999993" customHeight="1" thickBot="1" x14ac:dyDescent="0.2">
      <c r="B11" s="157"/>
      <c r="C11" s="157"/>
      <c r="D11" s="157"/>
      <c r="E11" s="157"/>
      <c r="F11" s="79"/>
      <c r="G11" s="80"/>
      <c r="H11" s="81"/>
      <c r="J11" s="154"/>
      <c r="K11" s="154"/>
      <c r="L11" s="82"/>
      <c r="M11" s="77"/>
    </row>
    <row r="12" spans="2:17" s="77" customFormat="1" ht="24.95" customHeight="1" thickBot="1" x14ac:dyDescent="0.2">
      <c r="B12" s="158" t="s">
        <v>17</v>
      </c>
      <c r="C12" s="159"/>
      <c r="D12" s="160">
        <f>ZeikomiFurikomiKingaku</f>
        <v>4949620</v>
      </c>
      <c r="E12" s="161"/>
      <c r="H12" s="73"/>
      <c r="I12" s="73"/>
      <c r="J12" s="83"/>
      <c r="K12" s="83"/>
      <c r="L12" s="82"/>
    </row>
    <row r="13" spans="2:17" ht="9.9499999999999993" customHeight="1" x14ac:dyDescent="0.15">
      <c r="G13" s="74"/>
      <c r="H13" s="84"/>
      <c r="J13" s="83"/>
      <c r="K13" s="83"/>
      <c r="L13" s="82"/>
      <c r="M13" s="77"/>
    </row>
    <row r="14" spans="2:17" ht="24.95" customHeight="1" x14ac:dyDescent="0.15">
      <c r="B14" s="162" t="s">
        <v>18</v>
      </c>
      <c r="C14" s="162"/>
      <c r="D14" s="162"/>
      <c r="E14" s="128">
        <f>SiharaiKingaku</f>
        <v>5000500</v>
      </c>
      <c r="G14" s="85" t="s">
        <v>8</v>
      </c>
      <c r="H14" s="151" t="s">
        <v>9</v>
      </c>
      <c r="I14" s="151"/>
      <c r="J14" s="151" t="s">
        <v>7</v>
      </c>
      <c r="K14" s="151"/>
      <c r="L14" s="151" t="s">
        <v>0</v>
      </c>
      <c r="M14" s="151"/>
    </row>
    <row r="15" spans="2:17" ht="24.95" customHeight="1" x14ac:dyDescent="0.15">
      <c r="B15" s="162" t="s">
        <v>19</v>
      </c>
      <c r="C15" s="162"/>
      <c r="D15" s="162"/>
      <c r="E15" s="91">
        <f>FurikomiTesuryo</f>
        <v>880</v>
      </c>
      <c r="G15" s="117"/>
      <c r="H15" s="138" t="str">
        <f t="shared" ref="H15:H35" si="0">IF(Q15="","",Q15 &amp; CHAR(10)) &amp; R15</f>
        <v/>
      </c>
      <c r="I15" s="139"/>
      <c r="J15" s="140"/>
      <c r="K15" s="140"/>
      <c r="L15" s="141"/>
      <c r="M15" s="142"/>
    </row>
    <row r="16" spans="2:17" ht="24.95" customHeight="1" x14ac:dyDescent="0.15">
      <c r="B16" s="162" t="s">
        <v>20</v>
      </c>
      <c r="C16" s="162"/>
      <c r="D16" s="162"/>
      <c r="E16" s="91">
        <f>TatekaeSousaiKingaku</f>
        <v>50000</v>
      </c>
      <c r="G16" s="118"/>
      <c r="H16" s="145" t="str">
        <f t="shared" si="0"/>
        <v/>
      </c>
      <c r="I16" s="146"/>
      <c r="J16" s="147"/>
      <c r="K16" s="147"/>
      <c r="L16" s="143"/>
      <c r="M16" s="144"/>
    </row>
    <row r="17" spans="2:13" ht="24.95" customHeight="1" x14ac:dyDescent="0.15">
      <c r="B17" s="168" t="str">
        <f>IF(Komokumei1="","",Komokumei1)</f>
        <v/>
      </c>
      <c r="C17" s="168"/>
      <c r="D17" s="168"/>
      <c r="E17" s="91" t="str">
        <f>IF(KomokuKingaku1="","",KomokuKingaku1)</f>
        <v/>
      </c>
      <c r="G17" s="117"/>
      <c r="H17" s="138" t="str">
        <f t="shared" si="0"/>
        <v/>
      </c>
      <c r="I17" s="139"/>
      <c r="J17" s="140"/>
      <c r="K17" s="140"/>
      <c r="L17" s="141"/>
      <c r="M17" s="142"/>
    </row>
    <row r="18" spans="2:13" ht="24.95" customHeight="1" x14ac:dyDescent="0.15">
      <c r="B18" s="168" t="str">
        <f>IF(Komokumei2="","",Komokumei2)</f>
        <v/>
      </c>
      <c r="C18" s="168"/>
      <c r="D18" s="168"/>
      <c r="E18" s="91" t="str">
        <f>IF(KomokuKingaku2="","",KomokuKingaku2)</f>
        <v/>
      </c>
      <c r="G18" s="118"/>
      <c r="H18" s="145" t="str">
        <f t="shared" si="0"/>
        <v/>
      </c>
      <c r="I18" s="146"/>
      <c r="J18" s="147"/>
      <c r="K18" s="147"/>
      <c r="L18" s="143"/>
      <c r="M18" s="144"/>
    </row>
    <row r="19" spans="2:13" ht="24.95" customHeight="1" x14ac:dyDescent="0.15">
      <c r="B19" s="168" t="str">
        <f>IF(Komokumei3="","",Komokumei3)</f>
        <v/>
      </c>
      <c r="C19" s="168"/>
      <c r="D19" s="168"/>
      <c r="E19" s="91" t="str">
        <f>IF(KomokuKingaku3="","",KomokuKingaku3)</f>
        <v/>
      </c>
      <c r="G19" s="117"/>
      <c r="H19" s="138" t="str">
        <f t="shared" si="0"/>
        <v/>
      </c>
      <c r="I19" s="139"/>
      <c r="J19" s="140"/>
      <c r="K19" s="140"/>
      <c r="L19" s="141"/>
      <c r="M19" s="142"/>
    </row>
    <row r="20" spans="2:13" ht="24.95" customHeight="1" x14ac:dyDescent="0.2">
      <c r="B20" s="86" t="s">
        <v>21</v>
      </c>
      <c r="G20" s="118"/>
      <c r="H20" s="145" t="str">
        <f t="shared" si="0"/>
        <v/>
      </c>
      <c r="I20" s="146"/>
      <c r="J20" s="147"/>
      <c r="K20" s="147"/>
      <c r="L20" s="143"/>
      <c r="M20" s="144"/>
    </row>
    <row r="21" spans="2:13" ht="24.95" customHeight="1" x14ac:dyDescent="0.15">
      <c r="B21" s="169" t="s">
        <v>22</v>
      </c>
      <c r="C21" s="170"/>
      <c r="D21" s="171"/>
      <c r="E21" s="85" t="s">
        <v>23</v>
      </c>
      <c r="G21" s="117"/>
      <c r="H21" s="138" t="str">
        <f t="shared" si="0"/>
        <v/>
      </c>
      <c r="I21" s="139"/>
      <c r="J21" s="140"/>
      <c r="K21" s="140"/>
      <c r="L21" s="141"/>
      <c r="M21" s="142"/>
    </row>
    <row r="22" spans="2:13" ht="24.95" customHeight="1" x14ac:dyDescent="0.15">
      <c r="B22" s="165"/>
      <c r="C22" s="165"/>
      <c r="D22" s="165"/>
      <c r="E22" s="87"/>
      <c r="G22" s="118"/>
      <c r="H22" s="145" t="str">
        <f t="shared" si="0"/>
        <v/>
      </c>
      <c r="I22" s="146"/>
      <c r="J22" s="147"/>
      <c r="K22" s="147"/>
      <c r="L22" s="143"/>
      <c r="M22" s="144"/>
    </row>
    <row r="23" spans="2:13" ht="24.95" customHeight="1" x14ac:dyDescent="0.15">
      <c r="B23" s="162"/>
      <c r="C23" s="162"/>
      <c r="D23" s="162"/>
      <c r="E23" s="88"/>
      <c r="G23" s="117"/>
      <c r="H23" s="138" t="str">
        <f t="shared" si="0"/>
        <v/>
      </c>
      <c r="I23" s="139"/>
      <c r="J23" s="140"/>
      <c r="K23" s="140"/>
      <c r="L23" s="141"/>
      <c r="M23" s="142"/>
    </row>
    <row r="24" spans="2:13" ht="24.95" customHeight="1" x14ac:dyDescent="0.15">
      <c r="B24" s="165"/>
      <c r="C24" s="165"/>
      <c r="D24" s="165"/>
      <c r="E24" s="87"/>
      <c r="G24" s="118"/>
      <c r="H24" s="145" t="str">
        <f t="shared" si="0"/>
        <v/>
      </c>
      <c r="I24" s="146"/>
      <c r="J24" s="147"/>
      <c r="K24" s="147"/>
      <c r="L24" s="143"/>
      <c r="M24" s="144"/>
    </row>
    <row r="25" spans="2:13" ht="24.95" customHeight="1" x14ac:dyDescent="0.15">
      <c r="B25" s="162"/>
      <c r="C25" s="162"/>
      <c r="D25" s="162"/>
      <c r="E25" s="88"/>
      <c r="G25" s="117"/>
      <c r="H25" s="138" t="str">
        <f t="shared" si="0"/>
        <v/>
      </c>
      <c r="I25" s="139"/>
      <c r="J25" s="140"/>
      <c r="K25" s="140"/>
      <c r="L25" s="141"/>
      <c r="M25" s="142"/>
    </row>
    <row r="26" spans="2:13" ht="24.95" customHeight="1" x14ac:dyDescent="0.15">
      <c r="B26" s="165"/>
      <c r="C26" s="165"/>
      <c r="D26" s="165"/>
      <c r="E26" s="87"/>
      <c r="G26" s="118"/>
      <c r="H26" s="145" t="str">
        <f t="shared" si="0"/>
        <v/>
      </c>
      <c r="I26" s="146"/>
      <c r="J26" s="147"/>
      <c r="K26" s="147"/>
      <c r="L26" s="143"/>
      <c r="M26" s="144"/>
    </row>
    <row r="27" spans="2:13" ht="24.95" customHeight="1" x14ac:dyDescent="0.15">
      <c r="B27" s="162"/>
      <c r="C27" s="162"/>
      <c r="D27" s="162"/>
      <c r="E27" s="88"/>
      <c r="G27" s="117"/>
      <c r="H27" s="138" t="str">
        <f t="shared" si="0"/>
        <v/>
      </c>
      <c r="I27" s="139"/>
      <c r="J27" s="140"/>
      <c r="K27" s="140"/>
      <c r="L27" s="141"/>
      <c r="M27" s="142"/>
    </row>
    <row r="28" spans="2:13" ht="24.95" customHeight="1" x14ac:dyDescent="0.15">
      <c r="B28" s="165"/>
      <c r="C28" s="165"/>
      <c r="D28" s="165"/>
      <c r="E28" s="87"/>
      <c r="G28" s="118"/>
      <c r="H28" s="145" t="str">
        <f t="shared" si="0"/>
        <v/>
      </c>
      <c r="I28" s="146"/>
      <c r="J28" s="147"/>
      <c r="K28" s="147"/>
      <c r="L28" s="143"/>
      <c r="M28" s="144"/>
    </row>
    <row r="29" spans="2:13" ht="24.95" customHeight="1" x14ac:dyDescent="0.15">
      <c r="B29" s="162"/>
      <c r="C29" s="162"/>
      <c r="D29" s="162"/>
      <c r="E29" s="88"/>
      <c r="G29" s="117"/>
      <c r="H29" s="138" t="str">
        <f t="shared" si="0"/>
        <v/>
      </c>
      <c r="I29" s="139"/>
      <c r="J29" s="140"/>
      <c r="K29" s="140"/>
      <c r="L29" s="141"/>
      <c r="M29" s="142"/>
    </row>
    <row r="30" spans="2:13" ht="24.95" customHeight="1" x14ac:dyDescent="0.15">
      <c r="B30" s="165"/>
      <c r="C30" s="165"/>
      <c r="D30" s="165"/>
      <c r="E30" s="87"/>
      <c r="G30" s="118"/>
      <c r="H30" s="145" t="str">
        <f t="shared" si="0"/>
        <v/>
      </c>
      <c r="I30" s="146"/>
      <c r="J30" s="147"/>
      <c r="K30" s="147"/>
      <c r="L30" s="143"/>
      <c r="M30" s="144"/>
    </row>
    <row r="31" spans="2:13" ht="24.95" customHeight="1" x14ac:dyDescent="0.15">
      <c r="B31" s="162"/>
      <c r="C31" s="162"/>
      <c r="D31" s="162"/>
      <c r="E31" s="88"/>
      <c r="G31" s="117"/>
      <c r="H31" s="138" t="str">
        <f t="shared" si="0"/>
        <v/>
      </c>
      <c r="I31" s="139"/>
      <c r="J31" s="140"/>
      <c r="K31" s="140"/>
      <c r="L31" s="141"/>
      <c r="M31" s="142"/>
    </row>
    <row r="32" spans="2:13" ht="24.95" customHeight="1" x14ac:dyDescent="0.15">
      <c r="B32" s="165"/>
      <c r="C32" s="165"/>
      <c r="D32" s="165"/>
      <c r="E32" s="87"/>
      <c r="G32" s="118"/>
      <c r="H32" s="145" t="str">
        <f t="shared" si="0"/>
        <v/>
      </c>
      <c r="I32" s="146"/>
      <c r="J32" s="147"/>
      <c r="K32" s="147"/>
      <c r="L32" s="143"/>
      <c r="M32" s="144"/>
    </row>
    <row r="33" spans="2:13" ht="24.95" customHeight="1" x14ac:dyDescent="0.15">
      <c r="B33" s="162"/>
      <c r="C33" s="162"/>
      <c r="D33" s="162"/>
      <c r="E33" s="88"/>
      <c r="G33" s="117"/>
      <c r="H33" s="138" t="str">
        <f t="shared" si="0"/>
        <v/>
      </c>
      <c r="I33" s="139"/>
      <c r="J33" s="140"/>
      <c r="K33" s="140"/>
      <c r="L33" s="141"/>
      <c r="M33" s="142"/>
    </row>
    <row r="34" spans="2:13" ht="24.95" customHeight="1" x14ac:dyDescent="0.15">
      <c r="B34" s="165"/>
      <c r="C34" s="165"/>
      <c r="D34" s="165"/>
      <c r="E34" s="87"/>
      <c r="G34" s="118"/>
      <c r="H34" s="145" t="str">
        <f t="shared" si="0"/>
        <v/>
      </c>
      <c r="I34" s="146"/>
      <c r="J34" s="147"/>
      <c r="K34" s="147"/>
      <c r="L34" s="143"/>
      <c r="M34" s="144"/>
    </row>
    <row r="35" spans="2:13" ht="24.95" customHeight="1" x14ac:dyDescent="0.15">
      <c r="B35" s="162"/>
      <c r="C35" s="162"/>
      <c r="D35" s="162"/>
      <c r="E35" s="88"/>
      <c r="G35" s="117"/>
      <c r="H35" s="166" t="str">
        <f t="shared" si="0"/>
        <v/>
      </c>
      <c r="I35" s="167"/>
      <c r="J35" s="174"/>
      <c r="K35" s="174"/>
      <c r="L35" s="163"/>
      <c r="M35" s="164"/>
    </row>
    <row r="36" spans="2:13" ht="24.95" customHeight="1" x14ac:dyDescent="0.15">
      <c r="B36" s="169" t="str">
        <f>IF(SubRepoSyokei="","","合計金額")</f>
        <v/>
      </c>
      <c r="C36" s="170"/>
      <c r="D36" s="170"/>
      <c r="E36" s="134"/>
      <c r="G36" s="72"/>
      <c r="H36" s="173" t="str">
        <f>IF(Syokei="","","小計")</f>
        <v/>
      </c>
      <c r="I36" s="173"/>
      <c r="J36" s="172"/>
      <c r="K36" s="172"/>
      <c r="L36" s="74"/>
      <c r="M36" s="89"/>
    </row>
    <row r="37" spans="2:13" ht="10.5" customHeight="1" x14ac:dyDescent="0.15"/>
  </sheetData>
  <mergeCells count="100">
    <mergeCell ref="J36:K36"/>
    <mergeCell ref="H36:I36"/>
    <mergeCell ref="B36:D36"/>
    <mergeCell ref="B29:D29"/>
    <mergeCell ref="B30:D30"/>
    <mergeCell ref="B31:D31"/>
    <mergeCell ref="B32:D32"/>
    <mergeCell ref="J35:K35"/>
    <mergeCell ref="J30:K30"/>
    <mergeCell ref="H32:I32"/>
    <mergeCell ref="J32:K32"/>
    <mergeCell ref="H31:I31"/>
    <mergeCell ref="J31:K31"/>
    <mergeCell ref="B27:D27"/>
    <mergeCell ref="B28:D28"/>
    <mergeCell ref="B16:D16"/>
    <mergeCell ref="B17:D17"/>
    <mergeCell ref="B18:D18"/>
    <mergeCell ref="B19:D19"/>
    <mergeCell ref="B21:D21"/>
    <mergeCell ref="B22:D22"/>
    <mergeCell ref="B23:D23"/>
    <mergeCell ref="B24:D24"/>
    <mergeCell ref="B25:D25"/>
    <mergeCell ref="B26:D26"/>
    <mergeCell ref="L35:M35"/>
    <mergeCell ref="B33:D33"/>
    <mergeCell ref="H34:I34"/>
    <mergeCell ref="J34:K34"/>
    <mergeCell ref="L34:M34"/>
    <mergeCell ref="B34:D34"/>
    <mergeCell ref="B35:D35"/>
    <mergeCell ref="H35:I35"/>
    <mergeCell ref="J23:K23"/>
    <mergeCell ref="L23:M23"/>
    <mergeCell ref="H24:I24"/>
    <mergeCell ref="J24:K24"/>
    <mergeCell ref="L24:M24"/>
    <mergeCell ref="H23:I23"/>
    <mergeCell ref="H25:I25"/>
    <mergeCell ref="J25:K25"/>
    <mergeCell ref="L25:M25"/>
    <mergeCell ref="H26:I26"/>
    <mergeCell ref="J26:K26"/>
    <mergeCell ref="L31:M31"/>
    <mergeCell ref="H28:I28"/>
    <mergeCell ref="J28:K28"/>
    <mergeCell ref="L32:M32"/>
    <mergeCell ref="H33:I33"/>
    <mergeCell ref="J33:K33"/>
    <mergeCell ref="L33:M33"/>
    <mergeCell ref="H29:I29"/>
    <mergeCell ref="J29:K29"/>
    <mergeCell ref="L29:M29"/>
    <mergeCell ref="H30:I30"/>
    <mergeCell ref="L30:M30"/>
    <mergeCell ref="H16:I16"/>
    <mergeCell ref="J16:K16"/>
    <mergeCell ref="L16:M16"/>
    <mergeCell ref="H17:I17"/>
    <mergeCell ref="J17:K17"/>
    <mergeCell ref="L17:M17"/>
    <mergeCell ref="L18:M18"/>
    <mergeCell ref="H19:I19"/>
    <mergeCell ref="J19:K19"/>
    <mergeCell ref="L19:M19"/>
    <mergeCell ref="H20:I20"/>
    <mergeCell ref="J20:K20"/>
    <mergeCell ref="L20:M20"/>
    <mergeCell ref="H18:I18"/>
    <mergeCell ref="J18:K18"/>
    <mergeCell ref="H15:I15"/>
    <mergeCell ref="B11:E11"/>
    <mergeCell ref="J15:K15"/>
    <mergeCell ref="L15:M15"/>
    <mergeCell ref="B12:C12"/>
    <mergeCell ref="D12:E12"/>
    <mergeCell ref="B14:D14"/>
    <mergeCell ref="B15:D15"/>
    <mergeCell ref="B4:H4"/>
    <mergeCell ref="K2:M2"/>
    <mergeCell ref="B6:H8"/>
    <mergeCell ref="H14:I14"/>
    <mergeCell ref="J14:K14"/>
    <mergeCell ref="L14:M14"/>
    <mergeCell ref="C10:H10"/>
    <mergeCell ref="B3:H3"/>
    <mergeCell ref="J11:K11"/>
    <mergeCell ref="H1:I2"/>
    <mergeCell ref="H21:I21"/>
    <mergeCell ref="J21:K21"/>
    <mergeCell ref="L21:M21"/>
    <mergeCell ref="H22:I22"/>
    <mergeCell ref="J22:K22"/>
    <mergeCell ref="L22:M22"/>
    <mergeCell ref="H27:I27"/>
    <mergeCell ref="J27:K27"/>
    <mergeCell ref="L27:M27"/>
    <mergeCell ref="L26:M26"/>
    <mergeCell ref="L28:M28"/>
  </mergeCells>
  <phoneticPr fontId="1"/>
  <printOptions horizontalCentered="1"/>
  <pageMargins left="0.23622047244094491" right="0.19685039370078741" top="0.74803149606299213" bottom="0.74803149606299213" header="0.31496062992125984" footer="0.31496062992125984"/>
  <pageSetup paperSize="9"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R35"/>
  <sheetViews>
    <sheetView showGridLines="0" zoomScaleNormal="100" workbookViewId="0"/>
  </sheetViews>
  <sheetFormatPr defaultRowHeight="15.75" x14ac:dyDescent="0.15"/>
  <cols>
    <col min="1" max="1" width="4.5" style="73" customWidth="1"/>
    <col min="2" max="2" width="5.125" style="73" customWidth="1"/>
    <col min="3" max="3" width="4.5" style="73" customWidth="1"/>
    <col min="4" max="4" width="3.875" style="73" customWidth="1"/>
    <col min="5" max="5" width="9.75" style="73" customWidth="1"/>
    <col min="6" max="6" width="2.625" style="73" customWidth="1"/>
    <col min="7" max="7" width="5" style="73" customWidth="1"/>
    <col min="8" max="8" width="20.125" style="73" customWidth="1"/>
    <col min="9" max="9" width="5.125" style="73" customWidth="1"/>
    <col min="10" max="10" width="12.25" style="73" customWidth="1"/>
    <col min="11" max="11" width="1.625" style="73" customWidth="1"/>
    <col min="12" max="12" width="11.125" style="73" customWidth="1"/>
    <col min="13" max="13" width="11.5" style="73" customWidth="1"/>
    <col min="14" max="14" width="3.625" style="73" customWidth="1"/>
    <col min="15" max="15" width="6" style="73" customWidth="1"/>
    <col min="16" max="16" width="1.5" style="73" customWidth="1"/>
    <col min="17" max="17" width="10.75" style="73" hidden="1" customWidth="1"/>
    <col min="18" max="18" width="3.625" style="73" hidden="1" customWidth="1"/>
    <col min="19" max="16384" width="9" style="73"/>
  </cols>
  <sheetData>
    <row r="1" spans="2:15" x14ac:dyDescent="0.15">
      <c r="H1" s="155" t="s">
        <v>73</v>
      </c>
      <c r="I1" s="155"/>
      <c r="K1" s="74" t="s">
        <v>15</v>
      </c>
      <c r="L1" s="74"/>
      <c r="M1" s="129">
        <f>GokeiSiharaiNo</f>
        <v>12345678</v>
      </c>
    </row>
    <row r="2" spans="2:15" ht="16.5" thickBot="1" x14ac:dyDescent="0.2">
      <c r="H2" s="156"/>
      <c r="I2" s="156"/>
      <c r="K2" s="149" t="str">
        <f>SiharaiOutDate_Text</f>
        <v>2017年12月31日(日)</v>
      </c>
      <c r="L2" s="149"/>
      <c r="M2" s="149"/>
      <c r="N2" s="75"/>
      <c r="O2" s="75"/>
    </row>
    <row r="3" spans="2:15" ht="12" customHeight="1" thickTop="1" x14ac:dyDescent="0.15">
      <c r="G3" s="74"/>
      <c r="H3" s="84"/>
      <c r="J3" s="183" t="str">
        <f>Kaisyamei</f>
        <v>株式会社　プラスバイプラス</v>
      </c>
      <c r="K3" s="184"/>
      <c r="L3" s="184"/>
      <c r="M3" s="184"/>
    </row>
    <row r="4" spans="2:15" ht="24.95" customHeight="1" x14ac:dyDescent="0.15">
      <c r="B4" s="169" t="s">
        <v>22</v>
      </c>
      <c r="C4" s="170"/>
      <c r="D4" s="171"/>
      <c r="E4" s="85" t="s">
        <v>23</v>
      </c>
      <c r="G4" s="85" t="s">
        <v>1</v>
      </c>
      <c r="H4" s="151" t="s">
        <v>2</v>
      </c>
      <c r="I4" s="151"/>
      <c r="J4" s="151" t="s">
        <v>7</v>
      </c>
      <c r="K4" s="151"/>
      <c r="L4" s="151" t="s">
        <v>0</v>
      </c>
      <c r="M4" s="151"/>
    </row>
    <row r="5" spans="2:15" ht="24.95" customHeight="1" x14ac:dyDescent="0.15">
      <c r="B5" s="162"/>
      <c r="C5" s="162"/>
      <c r="D5" s="162"/>
      <c r="E5" s="91"/>
      <c r="G5" s="119"/>
      <c r="H5" s="180" t="str">
        <f t="shared" ref="H5:H32" si="0">IF(Q5="","",Q5 &amp; CHAR(10)) &amp; R5</f>
        <v/>
      </c>
      <c r="I5" s="181"/>
      <c r="J5" s="182"/>
      <c r="K5" s="182"/>
      <c r="L5" s="175"/>
      <c r="M5" s="175"/>
    </row>
    <row r="6" spans="2:15" ht="24.95" customHeight="1" x14ac:dyDescent="0.15">
      <c r="B6" s="165"/>
      <c r="C6" s="165"/>
      <c r="D6" s="165"/>
      <c r="E6" s="92"/>
      <c r="G6" s="120"/>
      <c r="H6" s="176" t="str">
        <f t="shared" si="0"/>
        <v/>
      </c>
      <c r="I6" s="177"/>
      <c r="J6" s="178"/>
      <c r="K6" s="178"/>
      <c r="L6" s="179"/>
      <c r="M6" s="179"/>
    </row>
    <row r="7" spans="2:15" ht="24.95" customHeight="1" x14ac:dyDescent="0.15">
      <c r="B7" s="162"/>
      <c r="C7" s="162"/>
      <c r="D7" s="162"/>
      <c r="E7" s="91"/>
      <c r="G7" s="119"/>
      <c r="H7" s="180" t="str">
        <f t="shared" si="0"/>
        <v/>
      </c>
      <c r="I7" s="181"/>
      <c r="J7" s="182"/>
      <c r="K7" s="182"/>
      <c r="L7" s="175"/>
      <c r="M7" s="175"/>
    </row>
    <row r="8" spans="2:15" ht="24.95" customHeight="1" x14ac:dyDescent="0.15">
      <c r="B8" s="165"/>
      <c r="C8" s="165"/>
      <c r="D8" s="165"/>
      <c r="E8" s="92"/>
      <c r="G8" s="120"/>
      <c r="H8" s="176" t="str">
        <f t="shared" si="0"/>
        <v/>
      </c>
      <c r="I8" s="177"/>
      <c r="J8" s="178"/>
      <c r="K8" s="178"/>
      <c r="L8" s="179"/>
      <c r="M8" s="179"/>
    </row>
    <row r="9" spans="2:15" ht="24.95" customHeight="1" x14ac:dyDescent="0.15">
      <c r="B9" s="162"/>
      <c r="C9" s="162"/>
      <c r="D9" s="162"/>
      <c r="E9" s="91"/>
      <c r="G9" s="119"/>
      <c r="H9" s="180" t="str">
        <f t="shared" si="0"/>
        <v/>
      </c>
      <c r="I9" s="181"/>
      <c r="J9" s="182"/>
      <c r="K9" s="182"/>
      <c r="L9" s="175"/>
      <c r="M9" s="175"/>
    </row>
    <row r="10" spans="2:15" ht="24.95" customHeight="1" x14ac:dyDescent="0.15">
      <c r="B10" s="165"/>
      <c r="C10" s="165"/>
      <c r="D10" s="165"/>
      <c r="E10" s="92"/>
      <c r="G10" s="120"/>
      <c r="H10" s="176" t="str">
        <f t="shared" si="0"/>
        <v/>
      </c>
      <c r="I10" s="177"/>
      <c r="J10" s="178"/>
      <c r="K10" s="178"/>
      <c r="L10" s="179"/>
      <c r="M10" s="179"/>
    </row>
    <row r="11" spans="2:15" ht="24.95" customHeight="1" x14ac:dyDescent="0.15">
      <c r="B11" s="162"/>
      <c r="C11" s="162"/>
      <c r="D11" s="162"/>
      <c r="E11" s="91"/>
      <c r="G11" s="119"/>
      <c r="H11" s="180" t="str">
        <f t="shared" si="0"/>
        <v/>
      </c>
      <c r="I11" s="181"/>
      <c r="J11" s="182"/>
      <c r="K11" s="182"/>
      <c r="L11" s="175"/>
      <c r="M11" s="175"/>
    </row>
    <row r="12" spans="2:15" ht="24.95" customHeight="1" x14ac:dyDescent="0.15">
      <c r="B12" s="165"/>
      <c r="C12" s="165"/>
      <c r="D12" s="165"/>
      <c r="E12" s="92"/>
      <c r="G12" s="120"/>
      <c r="H12" s="176" t="str">
        <f t="shared" si="0"/>
        <v/>
      </c>
      <c r="I12" s="177"/>
      <c r="J12" s="178"/>
      <c r="K12" s="178"/>
      <c r="L12" s="179"/>
      <c r="M12" s="179"/>
    </row>
    <row r="13" spans="2:15" ht="24.95" customHeight="1" x14ac:dyDescent="0.15">
      <c r="B13" s="162"/>
      <c r="C13" s="162"/>
      <c r="D13" s="162"/>
      <c r="E13" s="91"/>
      <c r="G13" s="119"/>
      <c r="H13" s="180" t="str">
        <f t="shared" si="0"/>
        <v/>
      </c>
      <c r="I13" s="181"/>
      <c r="J13" s="182"/>
      <c r="K13" s="182"/>
      <c r="L13" s="175"/>
      <c r="M13" s="175"/>
    </row>
    <row r="14" spans="2:15" ht="24.95" customHeight="1" x14ac:dyDescent="0.15">
      <c r="B14" s="165"/>
      <c r="C14" s="165"/>
      <c r="D14" s="165"/>
      <c r="E14" s="92"/>
      <c r="G14" s="120"/>
      <c r="H14" s="176" t="str">
        <f t="shared" si="0"/>
        <v/>
      </c>
      <c r="I14" s="177"/>
      <c r="J14" s="178"/>
      <c r="K14" s="178"/>
      <c r="L14" s="179"/>
      <c r="M14" s="179"/>
    </row>
    <row r="15" spans="2:15" ht="24.95" customHeight="1" x14ac:dyDescent="0.15">
      <c r="B15" s="162"/>
      <c r="C15" s="162"/>
      <c r="D15" s="162"/>
      <c r="E15" s="91"/>
      <c r="G15" s="119"/>
      <c r="H15" s="180" t="str">
        <f t="shared" si="0"/>
        <v/>
      </c>
      <c r="I15" s="181"/>
      <c r="J15" s="182"/>
      <c r="K15" s="182"/>
      <c r="L15" s="175"/>
      <c r="M15" s="175"/>
    </row>
    <row r="16" spans="2:15" ht="24.95" customHeight="1" x14ac:dyDescent="0.15">
      <c r="B16" s="165"/>
      <c r="C16" s="165"/>
      <c r="D16" s="165"/>
      <c r="E16" s="92"/>
      <c r="G16" s="120"/>
      <c r="H16" s="176" t="str">
        <f t="shared" si="0"/>
        <v/>
      </c>
      <c r="I16" s="177"/>
      <c r="J16" s="178"/>
      <c r="K16" s="178"/>
      <c r="L16" s="179"/>
      <c r="M16" s="179"/>
    </row>
    <row r="17" spans="2:13" ht="24.95" customHeight="1" x14ac:dyDescent="0.15">
      <c r="B17" s="162"/>
      <c r="C17" s="162"/>
      <c r="D17" s="162"/>
      <c r="E17" s="91"/>
      <c r="G17" s="119"/>
      <c r="H17" s="180" t="str">
        <f t="shared" si="0"/>
        <v/>
      </c>
      <c r="I17" s="181"/>
      <c r="J17" s="182"/>
      <c r="K17" s="182"/>
      <c r="L17" s="175"/>
      <c r="M17" s="175"/>
    </row>
    <row r="18" spans="2:13" ht="24.95" customHeight="1" x14ac:dyDescent="0.15">
      <c r="B18" s="165"/>
      <c r="C18" s="165"/>
      <c r="D18" s="165"/>
      <c r="E18" s="92"/>
      <c r="G18" s="120"/>
      <c r="H18" s="176" t="str">
        <f t="shared" si="0"/>
        <v/>
      </c>
      <c r="I18" s="177"/>
      <c r="J18" s="178"/>
      <c r="K18" s="178"/>
      <c r="L18" s="179"/>
      <c r="M18" s="179"/>
    </row>
    <row r="19" spans="2:13" ht="24.95" customHeight="1" x14ac:dyDescent="0.15">
      <c r="B19" s="162"/>
      <c r="C19" s="162"/>
      <c r="D19" s="162"/>
      <c r="E19" s="91"/>
      <c r="G19" s="119"/>
      <c r="H19" s="180" t="str">
        <f t="shared" si="0"/>
        <v/>
      </c>
      <c r="I19" s="181"/>
      <c r="J19" s="182"/>
      <c r="K19" s="182"/>
      <c r="L19" s="175"/>
      <c r="M19" s="175"/>
    </row>
    <row r="20" spans="2:13" ht="24.95" customHeight="1" x14ac:dyDescent="0.15">
      <c r="B20" s="165"/>
      <c r="C20" s="165"/>
      <c r="D20" s="165"/>
      <c r="E20" s="92"/>
      <c r="G20" s="120"/>
      <c r="H20" s="176" t="str">
        <f t="shared" si="0"/>
        <v/>
      </c>
      <c r="I20" s="177"/>
      <c r="J20" s="178"/>
      <c r="K20" s="178"/>
      <c r="L20" s="179"/>
      <c r="M20" s="179"/>
    </row>
    <row r="21" spans="2:13" ht="24.95" customHeight="1" x14ac:dyDescent="0.15">
      <c r="B21" s="162"/>
      <c r="C21" s="162"/>
      <c r="D21" s="162"/>
      <c r="E21" s="91"/>
      <c r="G21" s="119"/>
      <c r="H21" s="180" t="str">
        <f t="shared" si="0"/>
        <v/>
      </c>
      <c r="I21" s="181"/>
      <c r="J21" s="182"/>
      <c r="K21" s="182"/>
      <c r="L21" s="175"/>
      <c r="M21" s="175"/>
    </row>
    <row r="22" spans="2:13" ht="24.95" customHeight="1" x14ac:dyDescent="0.15">
      <c r="B22" s="165"/>
      <c r="C22" s="165"/>
      <c r="D22" s="165"/>
      <c r="E22" s="92"/>
      <c r="G22" s="120"/>
      <c r="H22" s="176" t="str">
        <f t="shared" si="0"/>
        <v/>
      </c>
      <c r="I22" s="177"/>
      <c r="J22" s="178"/>
      <c r="K22" s="178"/>
      <c r="L22" s="179"/>
      <c r="M22" s="179"/>
    </row>
    <row r="23" spans="2:13" ht="24.95" customHeight="1" x14ac:dyDescent="0.15">
      <c r="B23" s="162"/>
      <c r="C23" s="162"/>
      <c r="D23" s="162"/>
      <c r="E23" s="91"/>
      <c r="G23" s="119"/>
      <c r="H23" s="180" t="str">
        <f t="shared" si="0"/>
        <v/>
      </c>
      <c r="I23" s="181"/>
      <c r="J23" s="182"/>
      <c r="K23" s="182"/>
      <c r="L23" s="175"/>
      <c r="M23" s="175"/>
    </row>
    <row r="24" spans="2:13" ht="24.95" customHeight="1" x14ac:dyDescent="0.15">
      <c r="B24" s="165"/>
      <c r="C24" s="165"/>
      <c r="D24" s="165"/>
      <c r="E24" s="92"/>
      <c r="G24" s="120"/>
      <c r="H24" s="176" t="str">
        <f t="shared" si="0"/>
        <v/>
      </c>
      <c r="I24" s="177"/>
      <c r="J24" s="178"/>
      <c r="K24" s="178"/>
      <c r="L24" s="179"/>
      <c r="M24" s="179"/>
    </row>
    <row r="25" spans="2:13" ht="24.95" customHeight="1" x14ac:dyDescent="0.15">
      <c r="B25" s="162"/>
      <c r="C25" s="162"/>
      <c r="D25" s="162"/>
      <c r="E25" s="91"/>
      <c r="G25" s="119"/>
      <c r="H25" s="180" t="str">
        <f t="shared" si="0"/>
        <v/>
      </c>
      <c r="I25" s="181"/>
      <c r="J25" s="182"/>
      <c r="K25" s="182"/>
      <c r="L25" s="175"/>
      <c r="M25" s="175"/>
    </row>
    <row r="26" spans="2:13" ht="24.95" customHeight="1" x14ac:dyDescent="0.15">
      <c r="B26" s="165"/>
      <c r="C26" s="165"/>
      <c r="D26" s="165"/>
      <c r="E26" s="92"/>
      <c r="G26" s="120"/>
      <c r="H26" s="176" t="str">
        <f t="shared" si="0"/>
        <v/>
      </c>
      <c r="I26" s="177"/>
      <c r="J26" s="178"/>
      <c r="K26" s="178"/>
      <c r="L26" s="179"/>
      <c r="M26" s="179"/>
    </row>
    <row r="27" spans="2:13" ht="24.95" customHeight="1" x14ac:dyDescent="0.15">
      <c r="B27" s="162"/>
      <c r="C27" s="162"/>
      <c r="D27" s="162"/>
      <c r="E27" s="91"/>
      <c r="G27" s="119"/>
      <c r="H27" s="180" t="str">
        <f t="shared" si="0"/>
        <v/>
      </c>
      <c r="I27" s="181"/>
      <c r="J27" s="182"/>
      <c r="K27" s="182"/>
      <c r="L27" s="175"/>
      <c r="M27" s="175"/>
    </row>
    <row r="28" spans="2:13" ht="24.95" customHeight="1" x14ac:dyDescent="0.15">
      <c r="B28" s="165"/>
      <c r="C28" s="165"/>
      <c r="D28" s="165"/>
      <c r="E28" s="92"/>
      <c r="G28" s="120"/>
      <c r="H28" s="176" t="str">
        <f t="shared" si="0"/>
        <v/>
      </c>
      <c r="I28" s="177"/>
      <c r="J28" s="178"/>
      <c r="K28" s="178"/>
      <c r="L28" s="179"/>
      <c r="M28" s="179"/>
    </row>
    <row r="29" spans="2:13" ht="24.95" customHeight="1" x14ac:dyDescent="0.15">
      <c r="B29" s="162"/>
      <c r="C29" s="162"/>
      <c r="D29" s="162"/>
      <c r="E29" s="91"/>
      <c r="G29" s="119"/>
      <c r="H29" s="180" t="str">
        <f t="shared" si="0"/>
        <v/>
      </c>
      <c r="I29" s="181"/>
      <c r="J29" s="182"/>
      <c r="K29" s="182"/>
      <c r="L29" s="175"/>
      <c r="M29" s="175"/>
    </row>
    <row r="30" spans="2:13" ht="24.95" customHeight="1" x14ac:dyDescent="0.15">
      <c r="B30" s="165"/>
      <c r="C30" s="165"/>
      <c r="D30" s="165"/>
      <c r="E30" s="92"/>
      <c r="G30" s="120"/>
      <c r="H30" s="176" t="str">
        <f t="shared" si="0"/>
        <v/>
      </c>
      <c r="I30" s="177"/>
      <c r="J30" s="178"/>
      <c r="K30" s="178"/>
      <c r="L30" s="179"/>
      <c r="M30" s="179"/>
    </row>
    <row r="31" spans="2:13" ht="24.95" customHeight="1" x14ac:dyDescent="0.15">
      <c r="B31" s="162"/>
      <c r="C31" s="162"/>
      <c r="D31" s="162"/>
      <c r="E31" s="91"/>
      <c r="G31" s="119"/>
      <c r="H31" s="180" t="str">
        <f t="shared" si="0"/>
        <v/>
      </c>
      <c r="I31" s="181"/>
      <c r="J31" s="182"/>
      <c r="K31" s="182"/>
      <c r="L31" s="175"/>
      <c r="M31" s="175"/>
    </row>
    <row r="32" spans="2:13" ht="24.95" customHeight="1" x14ac:dyDescent="0.15">
      <c r="B32" s="165"/>
      <c r="C32" s="165"/>
      <c r="D32" s="165"/>
      <c r="E32" s="92"/>
      <c r="G32" s="120"/>
      <c r="H32" s="176" t="str">
        <f t="shared" si="0"/>
        <v/>
      </c>
      <c r="I32" s="177"/>
      <c r="J32" s="178"/>
      <c r="K32" s="178"/>
      <c r="L32" s="179"/>
      <c r="M32" s="179"/>
    </row>
    <row r="33" spans="2:13" ht="24.95" customHeight="1" x14ac:dyDescent="0.15">
      <c r="B33" s="169" t="str">
        <f>IF(SubRepoSyokei="","","合計金額")</f>
        <v/>
      </c>
      <c r="C33" s="170"/>
      <c r="D33" s="170"/>
      <c r="E33" s="93"/>
      <c r="G33" s="1"/>
      <c r="H33" s="170" t="str">
        <f>IF(Syokei="","","小計")</f>
        <v/>
      </c>
      <c r="I33" s="170"/>
      <c r="J33" s="185"/>
      <c r="K33" s="185"/>
      <c r="L33" s="94"/>
      <c r="M33" s="95"/>
    </row>
    <row r="34" spans="2:13" ht="24.95" customHeight="1" x14ac:dyDescent="0.15"/>
    <row r="35" spans="2:13" ht="24.95" customHeight="1" x14ac:dyDescent="0.15"/>
  </sheetData>
  <mergeCells count="122">
    <mergeCell ref="H33:I33"/>
    <mergeCell ref="J26:K26"/>
    <mergeCell ref="L26:M26"/>
    <mergeCell ref="B31:D31"/>
    <mergeCell ref="B22:D22"/>
    <mergeCell ref="H25:I25"/>
    <mergeCell ref="J25:K25"/>
    <mergeCell ref="L25:M25"/>
    <mergeCell ref="B25:D25"/>
    <mergeCell ref="H26:I26"/>
    <mergeCell ref="H28:I28"/>
    <mergeCell ref="J28:K28"/>
    <mergeCell ref="L28:M28"/>
    <mergeCell ref="B28:D28"/>
    <mergeCell ref="H29:I29"/>
    <mergeCell ref="J29:K29"/>
    <mergeCell ref="L29:M29"/>
    <mergeCell ref="B33:D33"/>
    <mergeCell ref="J33:K33"/>
    <mergeCell ref="H24:I24"/>
    <mergeCell ref="J24:K24"/>
    <mergeCell ref="H31:I31"/>
    <mergeCell ref="J31:K31"/>
    <mergeCell ref="L31:M31"/>
    <mergeCell ref="B32:D32"/>
    <mergeCell ref="H32:I32"/>
    <mergeCell ref="J32:K32"/>
    <mergeCell ref="L32:M32"/>
    <mergeCell ref="B15:D15"/>
    <mergeCell ref="H22:I22"/>
    <mergeCell ref="J22:K22"/>
    <mergeCell ref="L22:M22"/>
    <mergeCell ref="B16:D16"/>
    <mergeCell ref="H23:I23"/>
    <mergeCell ref="J23:K23"/>
    <mergeCell ref="L23:M23"/>
    <mergeCell ref="B18:D18"/>
    <mergeCell ref="B19:D19"/>
    <mergeCell ref="B17:D17"/>
    <mergeCell ref="B21:D21"/>
    <mergeCell ref="B23:D23"/>
    <mergeCell ref="B24:D24"/>
    <mergeCell ref="H21:I21"/>
    <mergeCell ref="J21:K21"/>
    <mergeCell ref="L21:M21"/>
    <mergeCell ref="B29:D29"/>
    <mergeCell ref="H30:I30"/>
    <mergeCell ref="J30:K30"/>
    <mergeCell ref="H17:I17"/>
    <mergeCell ref="J17:K17"/>
    <mergeCell ref="L17:M17"/>
    <mergeCell ref="B11:D11"/>
    <mergeCell ref="H18:I18"/>
    <mergeCell ref="J18:K18"/>
    <mergeCell ref="L18:M18"/>
    <mergeCell ref="L30:M30"/>
    <mergeCell ref="L24:M24"/>
    <mergeCell ref="L27:M27"/>
    <mergeCell ref="B26:D26"/>
    <mergeCell ref="H27:I27"/>
    <mergeCell ref="J27:K27"/>
    <mergeCell ref="B27:D27"/>
    <mergeCell ref="B30:D30"/>
    <mergeCell ref="H19:I19"/>
    <mergeCell ref="J19:K19"/>
    <mergeCell ref="L19:M19"/>
    <mergeCell ref="H20:I20"/>
    <mergeCell ref="J20:K20"/>
    <mergeCell ref="L20:M20"/>
    <mergeCell ref="B20:D20"/>
    <mergeCell ref="B8:D8"/>
    <mergeCell ref="H15:I15"/>
    <mergeCell ref="J15:K15"/>
    <mergeCell ref="L15:M15"/>
    <mergeCell ref="B9:D9"/>
    <mergeCell ref="H16:I16"/>
    <mergeCell ref="J16:K16"/>
    <mergeCell ref="L16:M16"/>
    <mergeCell ref="B12:D12"/>
    <mergeCell ref="B13:D13"/>
    <mergeCell ref="B14:D14"/>
    <mergeCell ref="B10:D10"/>
    <mergeCell ref="B6:D6"/>
    <mergeCell ref="H13:I13"/>
    <mergeCell ref="J13:K13"/>
    <mergeCell ref="L13:M13"/>
    <mergeCell ref="B7:D7"/>
    <mergeCell ref="H14:I14"/>
    <mergeCell ref="J14:K14"/>
    <mergeCell ref="L14:M14"/>
    <mergeCell ref="B4:D4"/>
    <mergeCell ref="H11:I11"/>
    <mergeCell ref="J11:K11"/>
    <mergeCell ref="L11:M11"/>
    <mergeCell ref="B5:D5"/>
    <mergeCell ref="H12:I12"/>
    <mergeCell ref="J12:K12"/>
    <mergeCell ref="L12:M12"/>
    <mergeCell ref="H9:I9"/>
    <mergeCell ref="J9:K9"/>
    <mergeCell ref="L9:M9"/>
    <mergeCell ref="H10:I10"/>
    <mergeCell ref="J10:K10"/>
    <mergeCell ref="L10:M10"/>
    <mergeCell ref="H7:I7"/>
    <mergeCell ref="J7:K7"/>
    <mergeCell ref="H4:I4"/>
    <mergeCell ref="J4:K4"/>
    <mergeCell ref="L4:M4"/>
    <mergeCell ref="K2:M2"/>
    <mergeCell ref="L7:M7"/>
    <mergeCell ref="H8:I8"/>
    <mergeCell ref="J8:K8"/>
    <mergeCell ref="L8:M8"/>
    <mergeCell ref="H5:I5"/>
    <mergeCell ref="J5:K5"/>
    <mergeCell ref="L5:M5"/>
    <mergeCell ref="H6:I6"/>
    <mergeCell ref="J6:K6"/>
    <mergeCell ref="L6:M6"/>
    <mergeCell ref="H1:I2"/>
    <mergeCell ref="J3:M3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K30"/>
  <sheetViews>
    <sheetView showGridLines="0" view="pageBreakPreview" zoomScale="85" zoomScaleNormal="100" zoomScaleSheetLayoutView="85" workbookViewId="0"/>
  </sheetViews>
  <sheetFormatPr defaultRowHeight="15.75" x14ac:dyDescent="0.15"/>
  <cols>
    <col min="1" max="1" width="3.625" style="73" customWidth="1"/>
    <col min="2" max="3" width="13.5" style="73" customWidth="1"/>
    <col min="4" max="4" width="25.625" style="73" customWidth="1"/>
    <col min="5" max="6" width="8.125" style="73" customWidth="1"/>
    <col min="7" max="7" width="12.625" style="73" bestFit="1" customWidth="1"/>
    <col min="8" max="8" width="15.625" style="73" customWidth="1"/>
    <col min="9" max="9" width="1.5" style="73" customWidth="1"/>
    <col min="10" max="10" width="10.75" style="73" hidden="1" customWidth="1"/>
    <col min="11" max="11" width="5.625" style="73" hidden="1" customWidth="1"/>
    <col min="12" max="16384" width="9" style="73"/>
  </cols>
  <sheetData>
    <row r="1" spans="1:9" x14ac:dyDescent="0.25">
      <c r="B1" s="96" t="s">
        <v>24</v>
      </c>
      <c r="C1" s="130">
        <f>GokeiSiharaiNo</f>
        <v>12345678</v>
      </c>
      <c r="D1" s="193" t="s">
        <v>74</v>
      </c>
      <c r="E1" s="193"/>
      <c r="G1" s="190" t="str">
        <f>SiharaiOutDate_Text</f>
        <v>2017年12月31日(日)</v>
      </c>
      <c r="H1" s="190"/>
      <c r="I1" s="75"/>
    </row>
    <row r="2" spans="1:9" x14ac:dyDescent="0.15">
      <c r="B2" s="77"/>
      <c r="C2" s="77"/>
      <c r="D2" s="193"/>
      <c r="E2" s="193"/>
      <c r="H2" s="90"/>
    </row>
    <row r="3" spans="1:9" x14ac:dyDescent="0.15">
      <c r="F3" s="183" t="str">
        <f>Kaisyamei</f>
        <v>株式会社　プラスバイプラス</v>
      </c>
      <c r="G3" s="184"/>
      <c r="H3" s="184"/>
    </row>
    <row r="4" spans="1:9" ht="27.95" customHeight="1" x14ac:dyDescent="0.15">
      <c r="A4" s="77"/>
      <c r="B4" s="191" t="s">
        <v>9</v>
      </c>
      <c r="C4" s="192"/>
      <c r="D4" s="97" t="s">
        <v>25</v>
      </c>
      <c r="E4" s="97" t="s">
        <v>10</v>
      </c>
      <c r="F4" s="97" t="s">
        <v>11</v>
      </c>
      <c r="G4" s="97" t="s">
        <v>12</v>
      </c>
      <c r="H4" s="97" t="s">
        <v>23</v>
      </c>
      <c r="I4" s="77"/>
    </row>
    <row r="5" spans="1:9" ht="27.95" customHeight="1" x14ac:dyDescent="0.15">
      <c r="A5" s="77"/>
      <c r="B5" s="188" t="str">
        <f t="shared" ref="B5:B30" si="0">IF(J5="","",J5 &amp; CHAR(10)) &amp; K5</f>
        <v/>
      </c>
      <c r="C5" s="189"/>
      <c r="D5" s="98"/>
      <c r="E5" s="121"/>
      <c r="F5" s="99"/>
      <c r="G5" s="100"/>
      <c r="H5" s="100"/>
      <c r="I5" s="77"/>
    </row>
    <row r="6" spans="1:9" ht="27.95" customHeight="1" x14ac:dyDescent="0.15">
      <c r="A6" s="77"/>
      <c r="B6" s="186" t="str">
        <f t="shared" si="0"/>
        <v/>
      </c>
      <c r="C6" s="187"/>
      <c r="D6" s="101"/>
      <c r="E6" s="122"/>
      <c r="F6" s="102"/>
      <c r="G6" s="103"/>
      <c r="H6" s="103"/>
      <c r="I6" s="77"/>
    </row>
    <row r="7" spans="1:9" ht="27.95" customHeight="1" x14ac:dyDescent="0.15">
      <c r="A7" s="77"/>
      <c r="B7" s="188" t="str">
        <f t="shared" si="0"/>
        <v/>
      </c>
      <c r="C7" s="189"/>
      <c r="D7" s="98"/>
      <c r="E7" s="121"/>
      <c r="F7" s="99"/>
      <c r="G7" s="104"/>
      <c r="H7" s="104"/>
      <c r="I7" s="77"/>
    </row>
    <row r="8" spans="1:9" ht="27.95" customHeight="1" x14ac:dyDescent="0.15">
      <c r="A8" s="77"/>
      <c r="B8" s="186" t="str">
        <f t="shared" si="0"/>
        <v/>
      </c>
      <c r="C8" s="187"/>
      <c r="D8" s="101"/>
      <c r="E8" s="122"/>
      <c r="F8" s="102"/>
      <c r="G8" s="103"/>
      <c r="H8" s="103"/>
      <c r="I8" s="77"/>
    </row>
    <row r="9" spans="1:9" ht="27.95" customHeight="1" x14ac:dyDescent="0.15">
      <c r="A9" s="77"/>
      <c r="B9" s="188" t="str">
        <f t="shared" si="0"/>
        <v/>
      </c>
      <c r="C9" s="189"/>
      <c r="D9" s="98"/>
      <c r="E9" s="121"/>
      <c r="F9" s="99"/>
      <c r="G9" s="104"/>
      <c r="H9" s="104"/>
      <c r="I9" s="77"/>
    </row>
    <row r="10" spans="1:9" ht="27.95" customHeight="1" x14ac:dyDescent="0.15">
      <c r="A10" s="77"/>
      <c r="B10" s="186" t="str">
        <f t="shared" si="0"/>
        <v/>
      </c>
      <c r="C10" s="187"/>
      <c r="D10" s="101"/>
      <c r="E10" s="122"/>
      <c r="F10" s="102"/>
      <c r="G10" s="103"/>
      <c r="H10" s="103"/>
      <c r="I10" s="77"/>
    </row>
    <row r="11" spans="1:9" ht="27.95" customHeight="1" x14ac:dyDescent="0.15">
      <c r="A11" s="77"/>
      <c r="B11" s="188" t="str">
        <f t="shared" si="0"/>
        <v/>
      </c>
      <c r="C11" s="189"/>
      <c r="D11" s="98"/>
      <c r="E11" s="121"/>
      <c r="F11" s="99"/>
      <c r="G11" s="104"/>
      <c r="H11" s="104"/>
      <c r="I11" s="77"/>
    </row>
    <row r="12" spans="1:9" ht="27.95" customHeight="1" x14ac:dyDescent="0.15">
      <c r="A12" s="77"/>
      <c r="B12" s="186" t="str">
        <f t="shared" si="0"/>
        <v/>
      </c>
      <c r="C12" s="187"/>
      <c r="D12" s="101"/>
      <c r="E12" s="122"/>
      <c r="F12" s="102"/>
      <c r="G12" s="103"/>
      <c r="H12" s="103"/>
      <c r="I12" s="77"/>
    </row>
    <row r="13" spans="1:9" ht="27.95" customHeight="1" x14ac:dyDescent="0.15">
      <c r="A13" s="77"/>
      <c r="B13" s="188" t="str">
        <f t="shared" si="0"/>
        <v/>
      </c>
      <c r="C13" s="189"/>
      <c r="D13" s="98"/>
      <c r="E13" s="121"/>
      <c r="F13" s="99"/>
      <c r="G13" s="104"/>
      <c r="H13" s="104"/>
      <c r="I13" s="77"/>
    </row>
    <row r="14" spans="1:9" ht="27.95" customHeight="1" x14ac:dyDescent="0.15">
      <c r="A14" s="77"/>
      <c r="B14" s="186" t="str">
        <f t="shared" si="0"/>
        <v/>
      </c>
      <c r="C14" s="187"/>
      <c r="D14" s="101"/>
      <c r="E14" s="122"/>
      <c r="F14" s="102"/>
      <c r="G14" s="103"/>
      <c r="H14" s="103"/>
      <c r="I14" s="77"/>
    </row>
    <row r="15" spans="1:9" ht="27.95" customHeight="1" x14ac:dyDescent="0.15">
      <c r="A15" s="77"/>
      <c r="B15" s="188" t="str">
        <f t="shared" si="0"/>
        <v/>
      </c>
      <c r="C15" s="189"/>
      <c r="D15" s="98"/>
      <c r="E15" s="121"/>
      <c r="F15" s="99"/>
      <c r="G15" s="104"/>
      <c r="H15" s="104"/>
      <c r="I15" s="77"/>
    </row>
    <row r="16" spans="1:9" ht="27.95" customHeight="1" x14ac:dyDescent="0.15">
      <c r="A16" s="77"/>
      <c r="B16" s="186" t="str">
        <f t="shared" si="0"/>
        <v/>
      </c>
      <c r="C16" s="187"/>
      <c r="D16" s="101"/>
      <c r="E16" s="122"/>
      <c r="F16" s="102"/>
      <c r="G16" s="103"/>
      <c r="H16" s="103"/>
      <c r="I16" s="77"/>
    </row>
    <row r="17" spans="1:9" ht="27.95" customHeight="1" x14ac:dyDescent="0.15">
      <c r="A17" s="77"/>
      <c r="B17" s="188" t="str">
        <f t="shared" si="0"/>
        <v/>
      </c>
      <c r="C17" s="189"/>
      <c r="D17" s="98"/>
      <c r="E17" s="121"/>
      <c r="F17" s="99"/>
      <c r="G17" s="104"/>
      <c r="H17" s="104"/>
      <c r="I17" s="77"/>
    </row>
    <row r="18" spans="1:9" ht="27.95" customHeight="1" x14ac:dyDescent="0.15">
      <c r="A18" s="77"/>
      <c r="B18" s="186" t="str">
        <f t="shared" si="0"/>
        <v/>
      </c>
      <c r="C18" s="187"/>
      <c r="D18" s="101"/>
      <c r="E18" s="122"/>
      <c r="F18" s="102"/>
      <c r="G18" s="103"/>
      <c r="H18" s="103"/>
      <c r="I18" s="77"/>
    </row>
    <row r="19" spans="1:9" ht="27.95" customHeight="1" x14ac:dyDescent="0.15">
      <c r="A19" s="77"/>
      <c r="B19" s="188" t="str">
        <f t="shared" si="0"/>
        <v/>
      </c>
      <c r="C19" s="189"/>
      <c r="D19" s="98"/>
      <c r="E19" s="121"/>
      <c r="F19" s="99"/>
      <c r="G19" s="104"/>
      <c r="H19" s="104"/>
      <c r="I19" s="77"/>
    </row>
    <row r="20" spans="1:9" ht="27.95" customHeight="1" x14ac:dyDescent="0.15">
      <c r="A20" s="77"/>
      <c r="B20" s="186" t="str">
        <f t="shared" si="0"/>
        <v/>
      </c>
      <c r="C20" s="187"/>
      <c r="D20" s="101"/>
      <c r="E20" s="122"/>
      <c r="F20" s="102"/>
      <c r="G20" s="103"/>
      <c r="H20" s="103"/>
      <c r="I20" s="77"/>
    </row>
    <row r="21" spans="1:9" ht="27.95" customHeight="1" x14ac:dyDescent="0.15">
      <c r="A21" s="77"/>
      <c r="B21" s="188" t="str">
        <f t="shared" si="0"/>
        <v/>
      </c>
      <c r="C21" s="189"/>
      <c r="D21" s="98"/>
      <c r="E21" s="121"/>
      <c r="F21" s="99"/>
      <c r="G21" s="104"/>
      <c r="H21" s="104"/>
      <c r="I21" s="77"/>
    </row>
    <row r="22" spans="1:9" ht="27.95" customHeight="1" x14ac:dyDescent="0.15">
      <c r="A22" s="77"/>
      <c r="B22" s="186" t="str">
        <f t="shared" si="0"/>
        <v/>
      </c>
      <c r="C22" s="187"/>
      <c r="D22" s="101"/>
      <c r="E22" s="122"/>
      <c r="F22" s="102"/>
      <c r="G22" s="103"/>
      <c r="H22" s="103"/>
      <c r="I22" s="77"/>
    </row>
    <row r="23" spans="1:9" ht="27.95" customHeight="1" x14ac:dyDescent="0.15">
      <c r="A23" s="77"/>
      <c r="B23" s="188" t="str">
        <f t="shared" si="0"/>
        <v/>
      </c>
      <c r="C23" s="189"/>
      <c r="D23" s="98"/>
      <c r="E23" s="121"/>
      <c r="F23" s="99"/>
      <c r="G23" s="104"/>
      <c r="H23" s="104"/>
      <c r="I23" s="77"/>
    </row>
    <row r="24" spans="1:9" ht="27.95" customHeight="1" x14ac:dyDescent="0.15">
      <c r="A24" s="77"/>
      <c r="B24" s="186" t="str">
        <f t="shared" si="0"/>
        <v/>
      </c>
      <c r="C24" s="187"/>
      <c r="D24" s="101"/>
      <c r="E24" s="122"/>
      <c r="F24" s="102"/>
      <c r="G24" s="103"/>
      <c r="H24" s="103"/>
      <c r="I24" s="77"/>
    </row>
    <row r="25" spans="1:9" ht="27.95" customHeight="1" x14ac:dyDescent="0.15">
      <c r="A25" s="77"/>
      <c r="B25" s="188" t="str">
        <f t="shared" si="0"/>
        <v/>
      </c>
      <c r="C25" s="189"/>
      <c r="D25" s="98"/>
      <c r="E25" s="121"/>
      <c r="F25" s="99"/>
      <c r="G25" s="104"/>
      <c r="H25" s="104"/>
      <c r="I25" s="77"/>
    </row>
    <row r="26" spans="1:9" ht="27.95" customHeight="1" x14ac:dyDescent="0.15">
      <c r="A26" s="77"/>
      <c r="B26" s="186" t="str">
        <f t="shared" si="0"/>
        <v/>
      </c>
      <c r="C26" s="187"/>
      <c r="D26" s="101"/>
      <c r="E26" s="122"/>
      <c r="F26" s="102"/>
      <c r="G26" s="103"/>
      <c r="H26" s="103"/>
      <c r="I26" s="77"/>
    </row>
    <row r="27" spans="1:9" ht="27.95" customHeight="1" x14ac:dyDescent="0.15">
      <c r="A27" s="77"/>
      <c r="B27" s="188" t="str">
        <f t="shared" si="0"/>
        <v/>
      </c>
      <c r="C27" s="189"/>
      <c r="D27" s="98"/>
      <c r="E27" s="121"/>
      <c r="F27" s="99"/>
      <c r="G27" s="104"/>
      <c r="H27" s="104"/>
      <c r="I27" s="77"/>
    </row>
    <row r="28" spans="1:9" ht="27.95" customHeight="1" x14ac:dyDescent="0.15">
      <c r="A28" s="77"/>
      <c r="B28" s="186" t="str">
        <f t="shared" si="0"/>
        <v/>
      </c>
      <c r="C28" s="187"/>
      <c r="D28" s="101"/>
      <c r="E28" s="122"/>
      <c r="F28" s="102"/>
      <c r="G28" s="103"/>
      <c r="H28" s="103"/>
      <c r="I28" s="77"/>
    </row>
    <row r="29" spans="1:9" ht="27.95" customHeight="1" x14ac:dyDescent="0.15">
      <c r="A29" s="77"/>
      <c r="B29" s="188" t="str">
        <f t="shared" si="0"/>
        <v/>
      </c>
      <c r="C29" s="189"/>
      <c r="D29" s="98"/>
      <c r="E29" s="121"/>
      <c r="F29" s="99"/>
      <c r="G29" s="104"/>
      <c r="H29" s="104"/>
      <c r="I29" s="77"/>
    </row>
    <row r="30" spans="1:9" ht="27.95" customHeight="1" x14ac:dyDescent="0.15">
      <c r="A30" s="77"/>
      <c r="B30" s="186" t="str">
        <f t="shared" si="0"/>
        <v/>
      </c>
      <c r="C30" s="187"/>
      <c r="D30" s="101"/>
      <c r="E30" s="122"/>
      <c r="F30" s="102"/>
      <c r="G30" s="103"/>
      <c r="H30" s="103"/>
      <c r="I30" s="77"/>
    </row>
  </sheetData>
  <mergeCells count="30">
    <mergeCell ref="F3:H3"/>
    <mergeCell ref="G1:H1"/>
    <mergeCell ref="B4:C4"/>
    <mergeCell ref="B5:C5"/>
    <mergeCell ref="B29:C29"/>
    <mergeCell ref="B18:C18"/>
    <mergeCell ref="B19:C19"/>
    <mergeCell ref="B20:C20"/>
    <mergeCell ref="B21:C21"/>
    <mergeCell ref="D1:E2"/>
    <mergeCell ref="B22:C22"/>
    <mergeCell ref="B23:C23"/>
    <mergeCell ref="B24:C24"/>
    <mergeCell ref="B25:C25"/>
    <mergeCell ref="B30:C30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28:C28"/>
    <mergeCell ref="B26:C26"/>
    <mergeCell ref="B27:C27"/>
    <mergeCell ref="B17:C17"/>
  </mergeCells>
  <phoneticPr fontId="1"/>
  <conditionalFormatting sqref="E1:E1048576 G1:G1048576">
    <cfRule type="expression" dxfId="3" priority="1">
      <formula>AND(ROW()&gt;=5,E1&gt;INT(E1))</formula>
    </cfRule>
    <cfRule type="expression" dxfId="2" priority="2">
      <formula>AND(ROW()&gt;=5,E1=INT(E1))</formula>
    </cfRule>
  </conditionalFormatting>
  <pageMargins left="0.25" right="0.25" top="0.75" bottom="0.75" header="0.3" footer="0.3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L25"/>
  <sheetViews>
    <sheetView showGridLines="0" tabSelected="1" zoomScaleNormal="100" workbookViewId="0"/>
  </sheetViews>
  <sheetFormatPr defaultRowHeight="14.25" x14ac:dyDescent="0.15"/>
  <cols>
    <col min="1" max="1" width="5.625" style="77" customWidth="1"/>
    <col min="2" max="2" width="6.875" style="77" customWidth="1"/>
    <col min="3" max="3" width="8.625" style="77" customWidth="1"/>
    <col min="4" max="4" width="16.375" style="77" customWidth="1"/>
    <col min="5" max="5" width="6.875" style="77" customWidth="1"/>
    <col min="6" max="6" width="7.875" style="77" customWidth="1"/>
    <col min="7" max="7" width="9.5" style="77" customWidth="1"/>
    <col min="8" max="8" width="38.875" style="77" customWidth="1"/>
    <col min="9" max="9" width="17.375" style="77" customWidth="1"/>
    <col min="10" max="10" width="1.75" style="77" customWidth="1"/>
    <col min="11" max="11" width="12.875" style="77" customWidth="1"/>
    <col min="12" max="12" width="12.125" style="77" customWidth="1"/>
    <col min="13" max="13" width="9" style="77"/>
    <col min="14" max="15" width="0" style="77" hidden="1" customWidth="1"/>
    <col min="16" max="16384" width="9" style="77"/>
  </cols>
  <sheetData>
    <row r="1" spans="2:12" x14ac:dyDescent="0.15">
      <c r="G1" s="194" t="s">
        <v>75</v>
      </c>
      <c r="H1" s="194"/>
      <c r="K1" s="74" t="s">
        <v>15</v>
      </c>
      <c r="L1" s="137">
        <f>GokeiSiharaiNo</f>
        <v>12345678</v>
      </c>
    </row>
    <row r="2" spans="2:12" ht="15" thickBot="1" x14ac:dyDescent="0.2">
      <c r="G2" s="195"/>
      <c r="H2" s="195"/>
      <c r="K2" s="149" t="str">
        <f>SiharaiOutDate_Text</f>
        <v>2017年12月31日(日)</v>
      </c>
      <c r="L2" s="149"/>
    </row>
    <row r="3" spans="2:12" ht="15" thickTop="1" x14ac:dyDescent="0.15"/>
    <row r="4" spans="2:12" ht="20.100000000000001" customHeight="1" x14ac:dyDescent="0.15">
      <c r="B4" s="199" t="str">
        <f>Shiharaisakimei_Keisyo</f>
        <v xml:space="preserve">サンプル建設株式会社 </v>
      </c>
      <c r="C4" s="200"/>
      <c r="D4" s="200"/>
      <c r="E4" s="200"/>
      <c r="F4" s="200"/>
      <c r="G4" s="200"/>
    </row>
    <row r="5" spans="2:12" ht="39.950000000000003" customHeight="1" x14ac:dyDescent="0.15">
      <c r="B5" s="201" t="str">
        <f>Tantosyamei_Text</f>
        <v>担当者名 様</v>
      </c>
      <c r="C5" s="200"/>
      <c r="D5" s="200"/>
      <c r="E5" s="200"/>
      <c r="F5" s="200"/>
      <c r="G5" s="200"/>
    </row>
    <row r="6" spans="2:12" s="105" customFormat="1" ht="50.1" customHeight="1" x14ac:dyDescent="0.15">
      <c r="B6" s="196" t="s">
        <v>13</v>
      </c>
      <c r="C6" s="196"/>
      <c r="D6" s="196"/>
      <c r="E6" s="196"/>
      <c r="F6" s="196"/>
    </row>
    <row r="7" spans="2:12" ht="30" customHeight="1" x14ac:dyDescent="0.25">
      <c r="B7" s="106" t="s">
        <v>26</v>
      </c>
      <c r="C7" s="106" t="str">
        <f>Biko_Text</f>
        <v>＊＊＊＊＊＊＊＊＊＊</v>
      </c>
      <c r="D7" s="106"/>
      <c r="E7" s="106"/>
      <c r="F7" s="106"/>
      <c r="G7" s="106"/>
    </row>
    <row r="8" spans="2:12" ht="9.9499999999999993" customHeight="1" thickBot="1" x14ac:dyDescent="0.2"/>
    <row r="9" spans="2:12" ht="24.95" customHeight="1" thickBot="1" x14ac:dyDescent="0.2">
      <c r="B9" s="197" t="s">
        <v>17</v>
      </c>
      <c r="C9" s="198"/>
      <c r="D9" s="131">
        <f>ZeikomiFurikomiKingaku</f>
        <v>4949620</v>
      </c>
      <c r="G9" s="73"/>
      <c r="H9" s="73"/>
      <c r="I9" s="83"/>
      <c r="J9" s="83"/>
      <c r="K9" s="82"/>
    </row>
    <row r="10" spans="2:12" ht="9.9499999999999993" customHeight="1" x14ac:dyDescent="0.15"/>
    <row r="11" spans="2:12" ht="24.95" customHeight="1" x14ac:dyDescent="0.15">
      <c r="B11" s="142" t="s">
        <v>18</v>
      </c>
      <c r="C11" s="142"/>
      <c r="D11" s="128">
        <f>SiharaiKingaku</f>
        <v>5000500</v>
      </c>
      <c r="F11" s="85" t="s">
        <v>27</v>
      </c>
      <c r="G11" s="151" t="s">
        <v>22</v>
      </c>
      <c r="H11" s="151"/>
      <c r="I11" s="151" t="s">
        <v>23</v>
      </c>
      <c r="J11" s="151"/>
      <c r="K11" s="151" t="s">
        <v>28</v>
      </c>
      <c r="L11" s="151"/>
    </row>
    <row r="12" spans="2:12" ht="24.95" customHeight="1" x14ac:dyDescent="0.15">
      <c r="B12" s="142" t="s">
        <v>19</v>
      </c>
      <c r="C12" s="142"/>
      <c r="D12" s="91">
        <f>FurikomiTesuryo</f>
        <v>880</v>
      </c>
      <c r="F12" s="119"/>
      <c r="G12" s="180" t="str">
        <f t="shared" ref="G12:G23" si="0">IF(N12="","",N12 &amp; CHAR(10)) &amp; O12</f>
        <v/>
      </c>
      <c r="H12" s="181"/>
      <c r="I12" s="140"/>
      <c r="J12" s="140"/>
      <c r="K12" s="175"/>
      <c r="L12" s="175"/>
    </row>
    <row r="13" spans="2:12" ht="24.95" customHeight="1" x14ac:dyDescent="0.15">
      <c r="B13" s="142" t="s">
        <v>20</v>
      </c>
      <c r="C13" s="142"/>
      <c r="D13" s="91">
        <f>TatekaeSousaiKingaku</f>
        <v>50000</v>
      </c>
      <c r="F13" s="120"/>
      <c r="G13" s="176" t="str">
        <f t="shared" si="0"/>
        <v/>
      </c>
      <c r="H13" s="177"/>
      <c r="I13" s="147"/>
      <c r="J13" s="147"/>
      <c r="K13" s="179"/>
      <c r="L13" s="179"/>
    </row>
    <row r="14" spans="2:12" ht="24.95" customHeight="1" x14ac:dyDescent="0.15">
      <c r="B14" s="142" t="str">
        <f>IF(Komokumei1="","",Komokumei1)</f>
        <v/>
      </c>
      <c r="C14" s="142"/>
      <c r="D14" s="91" t="str">
        <f>IF(KomokuKingaku1="","",KomokuKingaku1)</f>
        <v/>
      </c>
      <c r="F14" s="119"/>
      <c r="G14" s="180" t="str">
        <f t="shared" si="0"/>
        <v/>
      </c>
      <c r="H14" s="181"/>
      <c r="I14" s="140"/>
      <c r="J14" s="140"/>
      <c r="K14" s="175"/>
      <c r="L14" s="175"/>
    </row>
    <row r="15" spans="2:12" ht="24.95" customHeight="1" x14ac:dyDescent="0.15">
      <c r="B15" s="142" t="str">
        <f>IF(Komokumei2="","",Komokumei2)</f>
        <v/>
      </c>
      <c r="C15" s="142"/>
      <c r="D15" s="91" t="str">
        <f>IF(KomokuKingaku2="","",KomokuKingaku2)</f>
        <v/>
      </c>
      <c r="F15" s="120"/>
      <c r="G15" s="176" t="str">
        <f t="shared" si="0"/>
        <v/>
      </c>
      <c r="H15" s="177"/>
      <c r="I15" s="147"/>
      <c r="J15" s="147"/>
      <c r="K15" s="179"/>
      <c r="L15" s="179"/>
    </row>
    <row r="16" spans="2:12" ht="24.95" customHeight="1" x14ac:dyDescent="0.15">
      <c r="B16" s="142" t="str">
        <f>IF(Komokumei3="","",Komokumei3)</f>
        <v/>
      </c>
      <c r="C16" s="142"/>
      <c r="D16" s="91" t="str">
        <f>IF(KomokuKingaku3="","",KomokuKingaku3)</f>
        <v/>
      </c>
      <c r="F16" s="119"/>
      <c r="G16" s="180" t="str">
        <f t="shared" si="0"/>
        <v/>
      </c>
      <c r="H16" s="181"/>
      <c r="I16" s="140"/>
      <c r="J16" s="140"/>
      <c r="K16" s="175"/>
      <c r="L16" s="175"/>
    </row>
    <row r="17" spans="2:12" ht="24.95" customHeight="1" x14ac:dyDescent="0.2">
      <c r="B17" s="86" t="s">
        <v>21</v>
      </c>
      <c r="F17" s="120"/>
      <c r="G17" s="176" t="str">
        <f t="shared" si="0"/>
        <v/>
      </c>
      <c r="H17" s="177"/>
      <c r="I17" s="147"/>
      <c r="J17" s="147"/>
      <c r="K17" s="179"/>
      <c r="L17" s="179"/>
    </row>
    <row r="18" spans="2:12" ht="24.95" customHeight="1" x14ac:dyDescent="0.15">
      <c r="B18" s="151" t="s">
        <v>22</v>
      </c>
      <c r="C18" s="151"/>
      <c r="D18" s="107" t="s">
        <v>23</v>
      </c>
      <c r="F18" s="119"/>
      <c r="G18" s="180" t="str">
        <f t="shared" si="0"/>
        <v/>
      </c>
      <c r="H18" s="181"/>
      <c r="I18" s="140"/>
      <c r="J18" s="140"/>
      <c r="K18" s="175"/>
      <c r="L18" s="175"/>
    </row>
    <row r="19" spans="2:12" ht="24.95" customHeight="1" x14ac:dyDescent="0.15">
      <c r="B19" s="165"/>
      <c r="C19" s="165"/>
      <c r="D19" s="126"/>
      <c r="F19" s="120"/>
      <c r="G19" s="176" t="str">
        <f t="shared" si="0"/>
        <v/>
      </c>
      <c r="H19" s="177"/>
      <c r="I19" s="147"/>
      <c r="J19" s="147"/>
      <c r="K19" s="179"/>
      <c r="L19" s="179"/>
    </row>
    <row r="20" spans="2:12" ht="24.95" customHeight="1" x14ac:dyDescent="0.15">
      <c r="B20" s="162"/>
      <c r="C20" s="162"/>
      <c r="D20" s="127"/>
      <c r="F20" s="119"/>
      <c r="G20" s="180" t="str">
        <f t="shared" si="0"/>
        <v/>
      </c>
      <c r="H20" s="181"/>
      <c r="I20" s="140"/>
      <c r="J20" s="140"/>
      <c r="K20" s="175"/>
      <c r="L20" s="175"/>
    </row>
    <row r="21" spans="2:12" ht="24.95" customHeight="1" x14ac:dyDescent="0.15">
      <c r="B21" s="165"/>
      <c r="C21" s="165"/>
      <c r="D21" s="126"/>
      <c r="F21" s="120"/>
      <c r="G21" s="176" t="str">
        <f t="shared" si="0"/>
        <v/>
      </c>
      <c r="H21" s="177"/>
      <c r="I21" s="147"/>
      <c r="J21" s="147"/>
      <c r="K21" s="179"/>
      <c r="L21" s="179"/>
    </row>
    <row r="22" spans="2:12" ht="24.95" customHeight="1" x14ac:dyDescent="0.15">
      <c r="B22" s="162"/>
      <c r="C22" s="162"/>
      <c r="D22" s="127"/>
      <c r="F22" s="119"/>
      <c r="G22" s="180" t="str">
        <f t="shared" si="0"/>
        <v/>
      </c>
      <c r="H22" s="181"/>
      <c r="I22" s="140"/>
      <c r="J22" s="140"/>
      <c r="K22" s="175"/>
      <c r="L22" s="175"/>
    </row>
    <row r="23" spans="2:12" ht="24.95" customHeight="1" x14ac:dyDescent="0.15">
      <c r="B23" s="165"/>
      <c r="C23" s="165"/>
      <c r="D23" s="126"/>
      <c r="F23" s="120"/>
      <c r="G23" s="176" t="str">
        <f t="shared" si="0"/>
        <v/>
      </c>
      <c r="H23" s="177"/>
      <c r="I23" s="147"/>
      <c r="J23" s="147"/>
      <c r="K23" s="179"/>
      <c r="L23" s="179"/>
    </row>
    <row r="24" spans="2:12" ht="24.95" customHeight="1" x14ac:dyDescent="0.15">
      <c r="B24" s="169" t="str">
        <f>IF(SubRepoSyokei="","","合計金額")</f>
        <v/>
      </c>
      <c r="C24" s="170"/>
      <c r="D24" s="136"/>
      <c r="F24" s="108"/>
      <c r="G24" s="170" t="str">
        <f>IF(Syokei="","","小計")</f>
        <v/>
      </c>
      <c r="H24" s="170"/>
      <c r="I24" s="185"/>
      <c r="J24" s="185"/>
      <c r="K24" s="170"/>
      <c r="L24" s="171"/>
    </row>
    <row r="25" spans="2:12" ht="24.75" customHeight="1" x14ac:dyDescent="0.15"/>
  </sheetData>
  <mergeCells count="61">
    <mergeCell ref="K24:L24"/>
    <mergeCell ref="K2:L2"/>
    <mergeCell ref="G22:H22"/>
    <mergeCell ref="I22:J22"/>
    <mergeCell ref="K22:L22"/>
    <mergeCell ref="G23:H23"/>
    <mergeCell ref="K23:L23"/>
    <mergeCell ref="I19:J19"/>
    <mergeCell ref="K19:L19"/>
    <mergeCell ref="G20:H20"/>
    <mergeCell ref="I20:J20"/>
    <mergeCell ref="K20:L20"/>
    <mergeCell ref="K16:L16"/>
    <mergeCell ref="G17:H17"/>
    <mergeCell ref="I17:J17"/>
    <mergeCell ref="G16:H16"/>
    <mergeCell ref="I16:J16"/>
    <mergeCell ref="G19:H19"/>
    <mergeCell ref="I23:J23"/>
    <mergeCell ref="K17:L17"/>
    <mergeCell ref="G18:H18"/>
    <mergeCell ref="I18:J18"/>
    <mergeCell ref="K18:L18"/>
    <mergeCell ref="K21:L21"/>
    <mergeCell ref="I24:J24"/>
    <mergeCell ref="B21:C21"/>
    <mergeCell ref="B20:C20"/>
    <mergeCell ref="G21:H21"/>
    <mergeCell ref="I21:J21"/>
    <mergeCell ref="B23:C23"/>
    <mergeCell ref="B24:C24"/>
    <mergeCell ref="B22:C22"/>
    <mergeCell ref="G24:H24"/>
    <mergeCell ref="B16:C16"/>
    <mergeCell ref="B19:C19"/>
    <mergeCell ref="B18:C18"/>
    <mergeCell ref="B14:C14"/>
    <mergeCell ref="B15:C15"/>
    <mergeCell ref="K14:L14"/>
    <mergeCell ref="G11:H11"/>
    <mergeCell ref="I11:J11"/>
    <mergeCell ref="K15:L15"/>
    <mergeCell ref="B12:C12"/>
    <mergeCell ref="B13:C13"/>
    <mergeCell ref="K12:L12"/>
    <mergeCell ref="K13:L13"/>
    <mergeCell ref="G12:H12"/>
    <mergeCell ref="I12:J12"/>
    <mergeCell ref="G13:H13"/>
    <mergeCell ref="I13:J13"/>
    <mergeCell ref="G14:H14"/>
    <mergeCell ref="I14:J14"/>
    <mergeCell ref="G15:H15"/>
    <mergeCell ref="I15:J15"/>
    <mergeCell ref="G1:H2"/>
    <mergeCell ref="B11:C11"/>
    <mergeCell ref="B6:F6"/>
    <mergeCell ref="B9:C9"/>
    <mergeCell ref="K11:L11"/>
    <mergeCell ref="B4:G4"/>
    <mergeCell ref="B5:G5"/>
  </mergeCells>
  <phoneticPr fontId="1"/>
  <pageMargins left="0.23622047244094491" right="0.23622047244094491" top="0.39370078740157483" bottom="0.39370078740157483" header="0.31496062992125984" footer="0.31496062992125984"/>
  <pageSetup paperSize="9" scale="94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B1:L29"/>
  <sheetViews>
    <sheetView showGridLines="0" zoomScaleNormal="100" workbookViewId="0"/>
  </sheetViews>
  <sheetFormatPr defaultRowHeight="14.25" x14ac:dyDescent="0.15"/>
  <cols>
    <col min="1" max="1" width="6.5" style="77" customWidth="1"/>
    <col min="2" max="2" width="6.875" style="77" customWidth="1"/>
    <col min="3" max="3" width="8.625" style="77" customWidth="1"/>
    <col min="4" max="4" width="16.375" style="77" customWidth="1"/>
    <col min="5" max="5" width="6.875" style="77" customWidth="1"/>
    <col min="6" max="6" width="7.875" style="77" customWidth="1"/>
    <col min="7" max="7" width="9.5" style="77" customWidth="1"/>
    <col min="8" max="8" width="38.875" style="77" customWidth="1"/>
    <col min="9" max="9" width="17.375" style="77" customWidth="1"/>
    <col min="10" max="10" width="1.75" style="77" customWidth="1"/>
    <col min="11" max="11" width="12.875" style="77" customWidth="1"/>
    <col min="12" max="12" width="12.125" style="77" customWidth="1"/>
    <col min="13" max="13" width="9" style="77"/>
    <col min="14" max="15" width="0" style="77" hidden="1" customWidth="1"/>
    <col min="16" max="16384" width="9" style="77"/>
  </cols>
  <sheetData>
    <row r="1" spans="2:12" x14ac:dyDescent="0.15">
      <c r="G1" s="194" t="s">
        <v>76</v>
      </c>
      <c r="H1" s="194"/>
      <c r="K1" s="74" t="s">
        <v>15</v>
      </c>
      <c r="L1" s="137">
        <f>GokeiSiharaiNo</f>
        <v>12345678</v>
      </c>
    </row>
    <row r="2" spans="2:12" ht="15" thickBot="1" x14ac:dyDescent="0.2">
      <c r="G2" s="195"/>
      <c r="H2" s="195"/>
      <c r="K2" s="149" t="str">
        <f>SiharaiOutDate_Text</f>
        <v>2017年12月31日(日)</v>
      </c>
      <c r="L2" s="149"/>
    </row>
    <row r="3" spans="2:12" ht="15" thickTop="1" x14ac:dyDescent="0.15">
      <c r="I3" s="202" t="str">
        <f>Kaisyamei</f>
        <v>株式会社　プラスバイプラス</v>
      </c>
      <c r="J3" s="200"/>
      <c r="K3" s="200"/>
      <c r="L3" s="200"/>
    </row>
    <row r="4" spans="2:12" ht="9.9499999999999993" customHeight="1" x14ac:dyDescent="0.15"/>
    <row r="5" spans="2:12" ht="24.95" customHeight="1" x14ac:dyDescent="0.15">
      <c r="B5" s="151" t="s">
        <v>2</v>
      </c>
      <c r="C5" s="151"/>
      <c r="D5" s="107" t="s">
        <v>7</v>
      </c>
      <c r="F5" s="85" t="s">
        <v>27</v>
      </c>
      <c r="G5" s="151" t="s">
        <v>22</v>
      </c>
      <c r="H5" s="151"/>
      <c r="I5" s="151" t="s">
        <v>23</v>
      </c>
      <c r="J5" s="151"/>
      <c r="K5" s="151" t="s">
        <v>28</v>
      </c>
      <c r="L5" s="151"/>
    </row>
    <row r="6" spans="2:12" ht="24.95" customHeight="1" x14ac:dyDescent="0.15">
      <c r="B6" s="162"/>
      <c r="C6" s="162"/>
      <c r="D6" s="132"/>
      <c r="F6" s="119"/>
      <c r="G6" s="180" t="str">
        <f t="shared" ref="G6:G24" si="0">IF(N6="","",N6 &amp; CHAR(10)) &amp; O6</f>
        <v/>
      </c>
      <c r="H6" s="181"/>
      <c r="I6" s="140"/>
      <c r="J6" s="140"/>
      <c r="K6" s="175"/>
      <c r="L6" s="175"/>
    </row>
    <row r="7" spans="2:12" ht="24.95" customHeight="1" x14ac:dyDescent="0.15">
      <c r="B7" s="165"/>
      <c r="C7" s="165"/>
      <c r="D7" s="126"/>
      <c r="F7" s="120"/>
      <c r="G7" s="176" t="str">
        <f t="shared" si="0"/>
        <v/>
      </c>
      <c r="H7" s="177"/>
      <c r="I7" s="147"/>
      <c r="J7" s="147"/>
      <c r="K7" s="179"/>
      <c r="L7" s="179"/>
    </row>
    <row r="8" spans="2:12" ht="24.95" customHeight="1" x14ac:dyDescent="0.15">
      <c r="B8" s="162"/>
      <c r="C8" s="162"/>
      <c r="D8" s="132"/>
      <c r="F8" s="119"/>
      <c r="G8" s="180" t="str">
        <f t="shared" si="0"/>
        <v/>
      </c>
      <c r="H8" s="181"/>
      <c r="I8" s="140"/>
      <c r="J8" s="140"/>
      <c r="K8" s="175"/>
      <c r="L8" s="175"/>
    </row>
    <row r="9" spans="2:12" ht="24.95" customHeight="1" x14ac:dyDescent="0.15">
      <c r="B9" s="165"/>
      <c r="C9" s="165"/>
      <c r="D9" s="126"/>
      <c r="F9" s="120"/>
      <c r="G9" s="176" t="str">
        <f t="shared" si="0"/>
        <v/>
      </c>
      <c r="H9" s="177"/>
      <c r="I9" s="147"/>
      <c r="J9" s="147"/>
      <c r="K9" s="179"/>
      <c r="L9" s="179"/>
    </row>
    <row r="10" spans="2:12" ht="24.95" customHeight="1" x14ac:dyDescent="0.15">
      <c r="B10" s="162"/>
      <c r="C10" s="162"/>
      <c r="D10" s="132"/>
      <c r="F10" s="119"/>
      <c r="G10" s="180" t="str">
        <f t="shared" si="0"/>
        <v/>
      </c>
      <c r="H10" s="181"/>
      <c r="I10" s="140"/>
      <c r="J10" s="140"/>
      <c r="K10" s="175"/>
      <c r="L10" s="175"/>
    </row>
    <row r="11" spans="2:12" ht="24.95" customHeight="1" x14ac:dyDescent="0.15">
      <c r="B11" s="165"/>
      <c r="C11" s="165"/>
      <c r="D11" s="126"/>
      <c r="F11" s="120"/>
      <c r="G11" s="176" t="str">
        <f t="shared" si="0"/>
        <v/>
      </c>
      <c r="H11" s="177"/>
      <c r="I11" s="147"/>
      <c r="J11" s="147"/>
      <c r="K11" s="179"/>
      <c r="L11" s="179"/>
    </row>
    <row r="12" spans="2:12" ht="24.95" customHeight="1" x14ac:dyDescent="0.15">
      <c r="B12" s="162"/>
      <c r="C12" s="162"/>
      <c r="D12" s="132"/>
      <c r="F12" s="119"/>
      <c r="G12" s="180" t="str">
        <f t="shared" si="0"/>
        <v/>
      </c>
      <c r="H12" s="181"/>
      <c r="I12" s="140"/>
      <c r="J12" s="140"/>
      <c r="K12" s="175"/>
      <c r="L12" s="175"/>
    </row>
    <row r="13" spans="2:12" ht="24.95" customHeight="1" x14ac:dyDescent="0.15">
      <c r="B13" s="165"/>
      <c r="C13" s="165"/>
      <c r="D13" s="126"/>
      <c r="F13" s="120"/>
      <c r="G13" s="176" t="str">
        <f t="shared" si="0"/>
        <v/>
      </c>
      <c r="H13" s="177"/>
      <c r="I13" s="147"/>
      <c r="J13" s="147"/>
      <c r="K13" s="179"/>
      <c r="L13" s="179"/>
    </row>
    <row r="14" spans="2:12" ht="24.95" customHeight="1" x14ac:dyDescent="0.15">
      <c r="B14" s="162"/>
      <c r="C14" s="162"/>
      <c r="D14" s="132"/>
      <c r="F14" s="119"/>
      <c r="G14" s="180" t="str">
        <f t="shared" si="0"/>
        <v/>
      </c>
      <c r="H14" s="181"/>
      <c r="I14" s="140"/>
      <c r="J14" s="140"/>
      <c r="K14" s="175"/>
      <c r="L14" s="175"/>
    </row>
    <row r="15" spans="2:12" ht="24.95" customHeight="1" x14ac:dyDescent="0.15">
      <c r="B15" s="165"/>
      <c r="C15" s="165"/>
      <c r="D15" s="126"/>
      <c r="F15" s="120"/>
      <c r="G15" s="176" t="str">
        <f t="shared" si="0"/>
        <v/>
      </c>
      <c r="H15" s="177"/>
      <c r="I15" s="147"/>
      <c r="J15" s="147"/>
      <c r="K15" s="179"/>
      <c r="L15" s="179"/>
    </row>
    <row r="16" spans="2:12" ht="24.95" customHeight="1" x14ac:dyDescent="0.15">
      <c r="B16" s="162"/>
      <c r="C16" s="162"/>
      <c r="D16" s="132"/>
      <c r="F16" s="119"/>
      <c r="G16" s="180" t="str">
        <f t="shared" si="0"/>
        <v/>
      </c>
      <c r="H16" s="181"/>
      <c r="I16" s="140"/>
      <c r="J16" s="140"/>
      <c r="K16" s="175"/>
      <c r="L16" s="175"/>
    </row>
    <row r="17" spans="2:12" ht="24.95" customHeight="1" x14ac:dyDescent="0.15">
      <c r="B17" s="165"/>
      <c r="C17" s="165"/>
      <c r="D17" s="126"/>
      <c r="F17" s="120"/>
      <c r="G17" s="176" t="str">
        <f t="shared" si="0"/>
        <v/>
      </c>
      <c r="H17" s="177"/>
      <c r="I17" s="147"/>
      <c r="J17" s="147"/>
      <c r="K17" s="179"/>
      <c r="L17" s="179"/>
    </row>
    <row r="18" spans="2:12" ht="24.95" customHeight="1" x14ac:dyDescent="0.15">
      <c r="B18" s="162"/>
      <c r="C18" s="162"/>
      <c r="D18" s="132"/>
      <c r="F18" s="119"/>
      <c r="G18" s="180" t="str">
        <f t="shared" si="0"/>
        <v/>
      </c>
      <c r="H18" s="181"/>
      <c r="I18" s="140"/>
      <c r="J18" s="140"/>
      <c r="K18" s="175"/>
      <c r="L18" s="175"/>
    </row>
    <row r="19" spans="2:12" ht="24.95" customHeight="1" x14ac:dyDescent="0.15">
      <c r="B19" s="165"/>
      <c r="C19" s="165"/>
      <c r="D19" s="126"/>
      <c r="F19" s="120"/>
      <c r="G19" s="176" t="str">
        <f t="shared" si="0"/>
        <v/>
      </c>
      <c r="H19" s="177"/>
      <c r="I19" s="147"/>
      <c r="J19" s="147"/>
      <c r="K19" s="179"/>
      <c r="L19" s="179"/>
    </row>
    <row r="20" spans="2:12" ht="24.95" customHeight="1" x14ac:dyDescent="0.15">
      <c r="B20" s="162"/>
      <c r="C20" s="162"/>
      <c r="D20" s="132"/>
      <c r="F20" s="119"/>
      <c r="G20" s="180" t="str">
        <f t="shared" si="0"/>
        <v/>
      </c>
      <c r="H20" s="181"/>
      <c r="I20" s="140"/>
      <c r="J20" s="140"/>
      <c r="K20" s="175"/>
      <c r="L20" s="175"/>
    </row>
    <row r="21" spans="2:12" ht="24.95" customHeight="1" x14ac:dyDescent="0.15">
      <c r="B21" s="165"/>
      <c r="C21" s="165"/>
      <c r="D21" s="126"/>
      <c r="F21" s="120"/>
      <c r="G21" s="176" t="str">
        <f t="shared" si="0"/>
        <v/>
      </c>
      <c r="H21" s="177"/>
      <c r="I21" s="147"/>
      <c r="J21" s="147"/>
      <c r="K21" s="179"/>
      <c r="L21" s="179"/>
    </row>
    <row r="22" spans="2:12" ht="24.95" customHeight="1" x14ac:dyDescent="0.15">
      <c r="B22" s="162"/>
      <c r="C22" s="162"/>
      <c r="D22" s="132"/>
      <c r="F22" s="119"/>
      <c r="G22" s="180" t="str">
        <f t="shared" si="0"/>
        <v/>
      </c>
      <c r="H22" s="181"/>
      <c r="I22" s="140"/>
      <c r="J22" s="140"/>
      <c r="K22" s="175"/>
      <c r="L22" s="175"/>
    </row>
    <row r="23" spans="2:12" ht="24.95" customHeight="1" x14ac:dyDescent="0.15">
      <c r="B23" s="165"/>
      <c r="C23" s="165"/>
      <c r="D23" s="126"/>
      <c r="F23" s="120"/>
      <c r="G23" s="176" t="str">
        <f t="shared" si="0"/>
        <v/>
      </c>
      <c r="H23" s="177"/>
      <c r="I23" s="147"/>
      <c r="J23" s="147"/>
      <c r="K23" s="179"/>
      <c r="L23" s="179"/>
    </row>
    <row r="24" spans="2:12" ht="24.95" customHeight="1" x14ac:dyDescent="0.15">
      <c r="B24" s="162"/>
      <c r="C24" s="162"/>
      <c r="D24" s="132"/>
      <c r="F24" s="119"/>
      <c r="G24" s="180" t="str">
        <f t="shared" si="0"/>
        <v/>
      </c>
      <c r="H24" s="181"/>
      <c r="I24" s="203"/>
      <c r="J24" s="203"/>
      <c r="K24" s="175"/>
      <c r="L24" s="175"/>
    </row>
    <row r="25" spans="2:12" ht="24.95" customHeight="1" x14ac:dyDescent="0.15">
      <c r="B25" s="169" t="str">
        <f>IF(SubRepoSyokei="","","合計金額")</f>
        <v/>
      </c>
      <c r="C25" s="170"/>
      <c r="D25" s="136"/>
      <c r="F25" s="108"/>
      <c r="G25" s="170" t="str">
        <f>IF(Syokei="","","小計")</f>
        <v/>
      </c>
      <c r="H25" s="170"/>
      <c r="I25" s="185"/>
      <c r="J25" s="185"/>
      <c r="K25" s="170"/>
      <c r="L25" s="171"/>
    </row>
    <row r="26" spans="2:12" ht="24.95" customHeight="1" x14ac:dyDescent="0.15"/>
    <row r="27" spans="2:12" ht="24.95" customHeight="1" x14ac:dyDescent="0.15"/>
    <row r="28" spans="2:12" ht="24.95" customHeight="1" x14ac:dyDescent="0.15"/>
    <row r="29" spans="2:12" ht="24.95" customHeight="1" x14ac:dyDescent="0.15"/>
  </sheetData>
  <mergeCells count="87">
    <mergeCell ref="K16:L16"/>
    <mergeCell ref="K18:L18"/>
    <mergeCell ref="K6:L6"/>
    <mergeCell ref="B15:C15"/>
    <mergeCell ref="B16:C16"/>
    <mergeCell ref="G17:H17"/>
    <mergeCell ref="I17:J17"/>
    <mergeCell ref="K17:L17"/>
    <mergeCell ref="G7:H7"/>
    <mergeCell ref="I7:J7"/>
    <mergeCell ref="B10:C10"/>
    <mergeCell ref="B17:C17"/>
    <mergeCell ref="G15:H15"/>
    <mergeCell ref="I15:J15"/>
    <mergeCell ref="K15:L15"/>
    <mergeCell ref="K14:L14"/>
    <mergeCell ref="B8:C8"/>
    <mergeCell ref="G13:H13"/>
    <mergeCell ref="K21:L21"/>
    <mergeCell ref="B23:C23"/>
    <mergeCell ref="G19:H19"/>
    <mergeCell ref="I19:J19"/>
    <mergeCell ref="K19:L19"/>
    <mergeCell ref="G20:H20"/>
    <mergeCell ref="I20:J20"/>
    <mergeCell ref="K20:L20"/>
    <mergeCell ref="B21:C21"/>
    <mergeCell ref="B18:C18"/>
    <mergeCell ref="G14:H14"/>
    <mergeCell ref="I14:J14"/>
    <mergeCell ref="B19:C19"/>
    <mergeCell ref="B20:C20"/>
    <mergeCell ref="B25:C25"/>
    <mergeCell ref="G25:H25"/>
    <mergeCell ref="I25:J25"/>
    <mergeCell ref="K25:L25"/>
    <mergeCell ref="G22:H22"/>
    <mergeCell ref="I22:J22"/>
    <mergeCell ref="K22:L22"/>
    <mergeCell ref="G24:H24"/>
    <mergeCell ref="I24:J24"/>
    <mergeCell ref="K24:L24"/>
    <mergeCell ref="B24:C24"/>
    <mergeCell ref="G23:H23"/>
    <mergeCell ref="I23:J23"/>
    <mergeCell ref="K23:L23"/>
    <mergeCell ref="B22:C22"/>
    <mergeCell ref="B14:C14"/>
    <mergeCell ref="G21:H21"/>
    <mergeCell ref="I21:J21"/>
    <mergeCell ref="G18:H18"/>
    <mergeCell ref="I18:J18"/>
    <mergeCell ref="G16:H16"/>
    <mergeCell ref="I16:J16"/>
    <mergeCell ref="I13:J13"/>
    <mergeCell ref="K13:L13"/>
    <mergeCell ref="K9:L9"/>
    <mergeCell ref="B11:C11"/>
    <mergeCell ref="B12:C12"/>
    <mergeCell ref="B13:C13"/>
    <mergeCell ref="G12:H12"/>
    <mergeCell ref="I12:J12"/>
    <mergeCell ref="K12:L12"/>
    <mergeCell ref="B9:C9"/>
    <mergeCell ref="B6:C6"/>
    <mergeCell ref="G10:H10"/>
    <mergeCell ref="I10:J10"/>
    <mergeCell ref="K10:L10"/>
    <mergeCell ref="G11:H11"/>
    <mergeCell ref="I11:J11"/>
    <mergeCell ref="K11:L11"/>
    <mergeCell ref="G8:H8"/>
    <mergeCell ref="I8:J8"/>
    <mergeCell ref="K8:L8"/>
    <mergeCell ref="G9:H9"/>
    <mergeCell ref="I9:J9"/>
    <mergeCell ref="B7:C7"/>
    <mergeCell ref="K7:L7"/>
    <mergeCell ref="G6:H6"/>
    <mergeCell ref="I6:J6"/>
    <mergeCell ref="G1:H2"/>
    <mergeCell ref="G5:H5"/>
    <mergeCell ref="I5:J5"/>
    <mergeCell ref="K5:L5"/>
    <mergeCell ref="B5:C5"/>
    <mergeCell ref="K2:L2"/>
    <mergeCell ref="I3:L3"/>
  </mergeCells>
  <phoneticPr fontId="1"/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1:J26"/>
  <sheetViews>
    <sheetView showGridLines="0" view="pageBreakPreview" zoomScale="85" zoomScaleNormal="100" zoomScaleSheetLayoutView="85" workbookViewId="0"/>
  </sheetViews>
  <sheetFormatPr defaultRowHeight="15.75" x14ac:dyDescent="0.15"/>
  <cols>
    <col min="1" max="1" width="3.625" style="73" customWidth="1"/>
    <col min="2" max="3" width="13.625" style="73" customWidth="1"/>
    <col min="4" max="4" width="70.625" style="73" customWidth="1"/>
    <col min="5" max="5" width="8.625" style="73" customWidth="1"/>
    <col min="6" max="6" width="10.625" style="109" customWidth="1"/>
    <col min="7" max="7" width="15.625" style="109" customWidth="1"/>
    <col min="8" max="8" width="17.625" style="73" customWidth="1"/>
    <col min="9" max="9" width="3.625" style="73" customWidth="1"/>
    <col min="10" max="10" width="5.625" style="73" hidden="1" customWidth="1"/>
    <col min="11" max="11" width="0" style="73" hidden="1" customWidth="1"/>
    <col min="12" max="16384" width="9" style="73"/>
  </cols>
  <sheetData>
    <row r="1" spans="2:9" ht="15" customHeight="1" x14ac:dyDescent="0.25">
      <c r="B1" s="96" t="s">
        <v>24</v>
      </c>
      <c r="C1" s="130">
        <f>GokeiSiharaiNo</f>
        <v>12345678</v>
      </c>
      <c r="D1" s="206" t="s">
        <v>77</v>
      </c>
      <c r="G1" s="190" t="str">
        <f>SiharaiOutDate_Text</f>
        <v>2017年12月31日(日)</v>
      </c>
      <c r="H1" s="190"/>
      <c r="I1" s="75"/>
    </row>
    <row r="2" spans="2:9" ht="15" customHeight="1" x14ac:dyDescent="0.15">
      <c r="D2" s="206"/>
    </row>
    <row r="3" spans="2:9" ht="15" customHeight="1" x14ac:dyDescent="0.15">
      <c r="E3" s="207" t="str">
        <f>Kaisyamei</f>
        <v>株式会社　プラスバイプラス</v>
      </c>
      <c r="F3" s="184"/>
      <c r="G3" s="184"/>
      <c r="H3" s="184"/>
    </row>
    <row r="4" spans="2:9" s="111" customFormat="1" ht="30" customHeight="1" x14ac:dyDescent="0.15">
      <c r="B4" s="204" t="s">
        <v>22</v>
      </c>
      <c r="C4" s="205"/>
      <c r="D4" s="97" t="s">
        <v>3</v>
      </c>
      <c r="E4" s="97" t="s">
        <v>4</v>
      </c>
      <c r="F4" s="110" t="s">
        <v>5</v>
      </c>
      <c r="G4" s="110" t="s">
        <v>6</v>
      </c>
      <c r="H4" s="97" t="s">
        <v>7</v>
      </c>
    </row>
    <row r="5" spans="2:9" ht="30" customHeight="1" x14ac:dyDescent="0.15">
      <c r="B5" s="188" t="str">
        <f t="shared" ref="B5:B26" si="0">IF(J5="","",J5 &amp; CHAR(10)) &amp; K5</f>
        <v/>
      </c>
      <c r="C5" s="189"/>
      <c r="D5" s="112"/>
      <c r="E5" s="123"/>
      <c r="F5" s="113"/>
      <c r="G5" s="100"/>
      <c r="H5" s="100"/>
    </row>
    <row r="6" spans="2:9" ht="30" customHeight="1" x14ac:dyDescent="0.15">
      <c r="B6" s="186" t="str">
        <f t="shared" si="0"/>
        <v/>
      </c>
      <c r="C6" s="187"/>
      <c r="D6" s="114"/>
      <c r="E6" s="124"/>
      <c r="F6" s="115"/>
      <c r="G6" s="103"/>
      <c r="H6" s="103"/>
    </row>
    <row r="7" spans="2:9" ht="30" customHeight="1" x14ac:dyDescent="0.15">
      <c r="B7" s="188" t="str">
        <f t="shared" si="0"/>
        <v/>
      </c>
      <c r="C7" s="189"/>
      <c r="D7" s="112"/>
      <c r="E7" s="125"/>
      <c r="F7" s="116"/>
      <c r="G7" s="104"/>
      <c r="H7" s="104"/>
    </row>
    <row r="8" spans="2:9" ht="30" customHeight="1" x14ac:dyDescent="0.15">
      <c r="B8" s="186" t="str">
        <f t="shared" si="0"/>
        <v/>
      </c>
      <c r="C8" s="187"/>
      <c r="D8" s="114"/>
      <c r="E8" s="124"/>
      <c r="F8" s="115"/>
      <c r="G8" s="103"/>
      <c r="H8" s="103"/>
    </row>
    <row r="9" spans="2:9" ht="30" customHeight="1" x14ac:dyDescent="0.15">
      <c r="B9" s="188" t="str">
        <f t="shared" si="0"/>
        <v/>
      </c>
      <c r="C9" s="189"/>
      <c r="D9" s="112"/>
      <c r="E9" s="125"/>
      <c r="F9" s="116"/>
      <c r="G9" s="104"/>
      <c r="H9" s="104"/>
    </row>
    <row r="10" spans="2:9" ht="30" customHeight="1" x14ac:dyDescent="0.15">
      <c r="B10" s="186" t="str">
        <f t="shared" si="0"/>
        <v/>
      </c>
      <c r="C10" s="187"/>
      <c r="D10" s="114"/>
      <c r="E10" s="124"/>
      <c r="F10" s="115"/>
      <c r="G10" s="103"/>
      <c r="H10" s="103"/>
    </row>
    <row r="11" spans="2:9" ht="30" customHeight="1" x14ac:dyDescent="0.15">
      <c r="B11" s="188" t="str">
        <f t="shared" si="0"/>
        <v/>
      </c>
      <c r="C11" s="189"/>
      <c r="D11" s="112"/>
      <c r="E11" s="125"/>
      <c r="F11" s="116"/>
      <c r="G11" s="104"/>
      <c r="H11" s="104"/>
    </row>
    <row r="12" spans="2:9" ht="30" customHeight="1" x14ac:dyDescent="0.15">
      <c r="B12" s="186" t="str">
        <f t="shared" si="0"/>
        <v/>
      </c>
      <c r="C12" s="187"/>
      <c r="D12" s="114"/>
      <c r="E12" s="124"/>
      <c r="F12" s="115"/>
      <c r="G12" s="103"/>
      <c r="H12" s="103"/>
    </row>
    <row r="13" spans="2:9" ht="30" customHeight="1" x14ac:dyDescent="0.15">
      <c r="B13" s="188" t="str">
        <f t="shared" si="0"/>
        <v/>
      </c>
      <c r="C13" s="189"/>
      <c r="D13" s="112"/>
      <c r="E13" s="125"/>
      <c r="F13" s="116"/>
      <c r="G13" s="104"/>
      <c r="H13" s="104"/>
    </row>
    <row r="14" spans="2:9" ht="30" customHeight="1" x14ac:dyDescent="0.15">
      <c r="B14" s="186" t="str">
        <f t="shared" si="0"/>
        <v/>
      </c>
      <c r="C14" s="187"/>
      <c r="D14" s="114"/>
      <c r="E14" s="124"/>
      <c r="F14" s="115"/>
      <c r="G14" s="103"/>
      <c r="H14" s="103"/>
    </row>
    <row r="15" spans="2:9" ht="30" customHeight="1" x14ac:dyDescent="0.15">
      <c r="B15" s="188" t="str">
        <f t="shared" si="0"/>
        <v/>
      </c>
      <c r="C15" s="189"/>
      <c r="D15" s="112"/>
      <c r="E15" s="125"/>
      <c r="F15" s="116"/>
      <c r="G15" s="104"/>
      <c r="H15" s="104"/>
    </row>
    <row r="16" spans="2:9" ht="30" customHeight="1" x14ac:dyDescent="0.15">
      <c r="B16" s="186" t="str">
        <f t="shared" si="0"/>
        <v/>
      </c>
      <c r="C16" s="187"/>
      <c r="D16" s="114"/>
      <c r="E16" s="124"/>
      <c r="F16" s="115"/>
      <c r="G16" s="103"/>
      <c r="H16" s="103"/>
    </row>
    <row r="17" spans="2:8" ht="30" customHeight="1" x14ac:dyDescent="0.15">
      <c r="B17" s="188" t="str">
        <f t="shared" si="0"/>
        <v/>
      </c>
      <c r="C17" s="189"/>
      <c r="D17" s="112"/>
      <c r="E17" s="125"/>
      <c r="F17" s="116"/>
      <c r="G17" s="104"/>
      <c r="H17" s="104"/>
    </row>
    <row r="18" spans="2:8" ht="30" customHeight="1" x14ac:dyDescent="0.15">
      <c r="B18" s="186" t="str">
        <f t="shared" si="0"/>
        <v/>
      </c>
      <c r="C18" s="187"/>
      <c r="D18" s="114"/>
      <c r="E18" s="124"/>
      <c r="F18" s="115"/>
      <c r="G18" s="103"/>
      <c r="H18" s="103"/>
    </row>
    <row r="19" spans="2:8" ht="30" customHeight="1" x14ac:dyDescent="0.15">
      <c r="B19" s="188" t="str">
        <f t="shared" si="0"/>
        <v/>
      </c>
      <c r="C19" s="189"/>
      <c r="D19" s="112"/>
      <c r="E19" s="125"/>
      <c r="F19" s="116"/>
      <c r="G19" s="104"/>
      <c r="H19" s="104"/>
    </row>
    <row r="20" spans="2:8" ht="30" customHeight="1" x14ac:dyDescent="0.15">
      <c r="B20" s="186" t="str">
        <f t="shared" si="0"/>
        <v/>
      </c>
      <c r="C20" s="187"/>
      <c r="D20" s="114"/>
      <c r="E20" s="124"/>
      <c r="F20" s="115"/>
      <c r="G20" s="103"/>
      <c r="H20" s="103"/>
    </row>
    <row r="21" spans="2:8" ht="30" customHeight="1" x14ac:dyDescent="0.15">
      <c r="B21" s="188" t="str">
        <f t="shared" si="0"/>
        <v/>
      </c>
      <c r="C21" s="189"/>
      <c r="D21" s="112"/>
      <c r="E21" s="125"/>
      <c r="F21" s="116"/>
      <c r="G21" s="104"/>
      <c r="H21" s="104"/>
    </row>
    <row r="22" spans="2:8" ht="30" customHeight="1" x14ac:dyDescent="0.15">
      <c r="B22" s="186" t="str">
        <f t="shared" si="0"/>
        <v/>
      </c>
      <c r="C22" s="187"/>
      <c r="D22" s="114"/>
      <c r="E22" s="124"/>
      <c r="F22" s="115"/>
      <c r="G22" s="103"/>
      <c r="H22" s="103"/>
    </row>
    <row r="23" spans="2:8" ht="30" customHeight="1" x14ac:dyDescent="0.15">
      <c r="B23" s="188" t="str">
        <f t="shared" si="0"/>
        <v/>
      </c>
      <c r="C23" s="189"/>
      <c r="D23" s="112"/>
      <c r="E23" s="125"/>
      <c r="F23" s="116"/>
      <c r="G23" s="104"/>
      <c r="H23" s="104"/>
    </row>
    <row r="24" spans="2:8" x14ac:dyDescent="0.15">
      <c r="B24" s="133" t="str">
        <f t="shared" si="0"/>
        <v/>
      </c>
    </row>
    <row r="25" spans="2:8" x14ac:dyDescent="0.15">
      <c r="B25" s="133" t="str">
        <f t="shared" si="0"/>
        <v/>
      </c>
    </row>
    <row r="26" spans="2:8" x14ac:dyDescent="0.15">
      <c r="B26" s="133" t="str">
        <f t="shared" si="0"/>
        <v/>
      </c>
    </row>
  </sheetData>
  <mergeCells count="23">
    <mergeCell ref="B23:C23"/>
    <mergeCell ref="B16:C16"/>
    <mergeCell ref="B17:C17"/>
    <mergeCell ref="B18:C18"/>
    <mergeCell ref="B19:C19"/>
    <mergeCell ref="B20:C20"/>
    <mergeCell ref="B13:C13"/>
    <mergeCell ref="B14:C14"/>
    <mergeCell ref="B15:C15"/>
    <mergeCell ref="B21:C21"/>
    <mergeCell ref="B22:C22"/>
    <mergeCell ref="B8:C8"/>
    <mergeCell ref="B9:C9"/>
    <mergeCell ref="B10:C10"/>
    <mergeCell ref="B11:C11"/>
    <mergeCell ref="B12:C12"/>
    <mergeCell ref="G1:H1"/>
    <mergeCell ref="B4:C4"/>
    <mergeCell ref="B5:C5"/>
    <mergeCell ref="B6:C6"/>
    <mergeCell ref="B7:C7"/>
    <mergeCell ref="D1:D2"/>
    <mergeCell ref="E3:H3"/>
  </mergeCells>
  <phoneticPr fontId="1"/>
  <conditionalFormatting sqref="E1:E1048576 G1:G1048576">
    <cfRule type="expression" dxfId="1" priority="1">
      <formula>AND(ROW()&gt;=5,E1&gt;INT(E1))</formula>
    </cfRule>
    <cfRule type="expression" dxfId="0" priority="2">
      <formula>AND(ROW()&gt;=5,E1=INT(E1))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85</vt:i4>
      </vt:variant>
    </vt:vector>
  </HeadingPairs>
  <TitlesOfParts>
    <vt:vector size="91" baseType="lpstr">
      <vt:lpstr>簡易縦</vt:lpstr>
      <vt:lpstr>簡易縦_2頁目以降</vt:lpstr>
      <vt:lpstr>簡易縦明細</vt:lpstr>
      <vt:lpstr>簡易横</vt:lpstr>
      <vt:lpstr>簡易横_2頁目以降</vt:lpstr>
      <vt:lpstr>簡易横明細</vt:lpstr>
      <vt:lpstr>Biko</vt:lpstr>
      <vt:lpstr>Biko_Text</vt:lpstr>
      <vt:lpstr>Daihyosyamei</vt:lpstr>
      <vt:lpstr>Daihyosyamei_Text</vt:lpstr>
      <vt:lpstr>DispHyojunRate</vt:lpstr>
      <vt:lpstr>DispHyojunRate_Text</vt:lpstr>
      <vt:lpstr>DispHyojunZei_Text</vt:lpstr>
      <vt:lpstr>DispKeigenRate</vt:lpstr>
      <vt:lpstr>DispKeigenRate_Text</vt:lpstr>
      <vt:lpstr>DispKeigenZei_Text</vt:lpstr>
      <vt:lpstr>DispShohizeiRate</vt:lpstr>
      <vt:lpstr>FaxNo</vt:lpstr>
      <vt:lpstr>FaxNo_Text</vt:lpstr>
      <vt:lpstr>FurikomiTesuryo</vt:lpstr>
      <vt:lpstr>GokeiSiharaiNo</vt:lpstr>
      <vt:lpstr>HyojunObjTotal</vt:lpstr>
      <vt:lpstr>HyojunObjTotal_Text</vt:lpstr>
      <vt:lpstr>HyojunTotal</vt:lpstr>
      <vt:lpstr>HyojunTotal_Text</vt:lpstr>
      <vt:lpstr>InvoiceNo</vt:lpstr>
      <vt:lpstr>InvoiceNo_saki</vt:lpstr>
      <vt:lpstr>InvoiceNo_Saki_Text</vt:lpstr>
      <vt:lpstr>InvoiceNo_Text</vt:lpstr>
      <vt:lpstr>Jyusyo</vt:lpstr>
      <vt:lpstr>Kaisyamei</vt:lpstr>
      <vt:lpstr>Katagaki</vt:lpstr>
      <vt:lpstr>KeigenObjTotal</vt:lpstr>
      <vt:lpstr>KeigenObjTotal_Text</vt:lpstr>
      <vt:lpstr>KeigenTotal</vt:lpstr>
      <vt:lpstr>KeigenTotal_Text</vt:lpstr>
      <vt:lpstr>Keisyo</vt:lpstr>
      <vt:lpstr>KomokuKingaku1</vt:lpstr>
      <vt:lpstr>KomokuKingaku2</vt:lpstr>
      <vt:lpstr>KomokuKingaku3</vt:lpstr>
      <vt:lpstr>Komokumei1</vt:lpstr>
      <vt:lpstr>Komokumei2</vt:lpstr>
      <vt:lpstr>Komokumei3</vt:lpstr>
      <vt:lpstr>Kyoka_Text</vt:lpstr>
      <vt:lpstr>KyokaNo</vt:lpstr>
      <vt:lpstr>MailAddress</vt:lpstr>
      <vt:lpstr>MailAddress_Text</vt:lpstr>
      <vt:lpstr>簡易横明細!Print_Area</vt:lpstr>
      <vt:lpstr>簡易縦明細!Print_Area</vt:lpstr>
      <vt:lpstr>簡易横!ReportOutput</vt:lpstr>
      <vt:lpstr>簡易横_2頁目以降!ReportOutput</vt:lpstr>
      <vt:lpstr>簡易横明細!ReportOutput</vt:lpstr>
      <vt:lpstr>簡易縦!ReportOutput</vt:lpstr>
      <vt:lpstr>簡易縦_2頁目以降!ReportOutput</vt:lpstr>
      <vt:lpstr>簡易縦明細!ReportOutput</vt:lpstr>
      <vt:lpstr>Shiharaisaki</vt:lpstr>
      <vt:lpstr>Shiharaisakimei_Keisyo</vt:lpstr>
      <vt:lpstr>SiharaiKingaku</vt:lpstr>
      <vt:lpstr>SiharaiOutDate</vt:lpstr>
      <vt:lpstr>SiharaiOutDate_Text</vt:lpstr>
      <vt:lpstr>簡易横!SubReportOutput</vt:lpstr>
      <vt:lpstr>簡易横_2頁目以降!SubReportOutput</vt:lpstr>
      <vt:lpstr>簡易縦!SubReportOutput</vt:lpstr>
      <vt:lpstr>簡易縦_2頁目以降!SubReportOutput</vt:lpstr>
      <vt:lpstr>簡易横!SubRepoSyokei</vt:lpstr>
      <vt:lpstr>簡易横_2頁目以降!SubRepoSyokei</vt:lpstr>
      <vt:lpstr>簡易縦!SubRepoSyokei</vt:lpstr>
      <vt:lpstr>簡易縦_2頁目以降!SubRepoSyokei</vt:lpstr>
      <vt:lpstr>簡易横!Syokei</vt:lpstr>
      <vt:lpstr>簡易横_2頁目以降!Syokei</vt:lpstr>
      <vt:lpstr>簡易縦!Syokei</vt:lpstr>
      <vt:lpstr>簡易縦_2頁目以降!Syokei</vt:lpstr>
      <vt:lpstr>TantoSyainmei</vt:lpstr>
      <vt:lpstr>TantoSyainmei_Text</vt:lpstr>
      <vt:lpstr>Tantosyamei</vt:lpstr>
      <vt:lpstr>Tantosyamei_Text</vt:lpstr>
      <vt:lpstr>TatekaeSousaiKingaku</vt:lpstr>
      <vt:lpstr>TaxCalType</vt:lpstr>
      <vt:lpstr>TelNo</vt:lpstr>
      <vt:lpstr>TelNo_Text</vt:lpstr>
      <vt:lpstr>TorihikisakiFaxNo</vt:lpstr>
      <vt:lpstr>TorihikisakiFaxNo_Text</vt:lpstr>
      <vt:lpstr>TorihikisakiJyusyo</vt:lpstr>
      <vt:lpstr>TorihikisakiTelNo</vt:lpstr>
      <vt:lpstr>TorihikisakiTelNo_Text</vt:lpstr>
      <vt:lpstr>TorihikisakiYubinNo</vt:lpstr>
      <vt:lpstr>TorihikisakiYubinNo_Text</vt:lpstr>
      <vt:lpstr>Url</vt:lpstr>
      <vt:lpstr>YubinNo</vt:lpstr>
      <vt:lpstr>YubinNo_Text</vt:lpstr>
      <vt:lpstr>ZeikomiFurikomiKingaku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dcterms:created xsi:type="dcterms:W3CDTF">2006-09-13T11:12:02Z</dcterms:created>
  <dcterms:modified xsi:type="dcterms:W3CDTF">2023-08-04T02:26:12Z</dcterms:modified>
</cp:coreProperties>
</file>